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7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avesw\Documents\Factbook\Fall 2020\"/>
    </mc:Choice>
  </mc:AlternateContent>
  <workbookProtection lockStructure="1"/>
  <bookViews>
    <workbookView xWindow="0" yWindow="0" windowWidth="18150" windowHeight="4245" tabRatio="689"/>
  </bookViews>
  <sheets>
    <sheet name="Cover Page" sheetId="1" r:id="rId1"/>
    <sheet name="Table of Contents" sheetId="2" r:id="rId2"/>
    <sheet name="Total Headcount" sheetId="3" r:id="rId3"/>
    <sheet name="New Enrollment Demographics" sheetId="4" r:id="rId4"/>
    <sheet name="New Enrollment by Major" sheetId="9" r:id="rId5"/>
    <sheet name="Transfer Institutions" sheetId="8" r:id="rId6"/>
    <sheet name=" UG Demographics" sheetId="5" r:id="rId7"/>
    <sheet name="UG by Major" sheetId="6" r:id="rId8"/>
    <sheet name="Athletic Participation" sheetId="10" r:id="rId9"/>
    <sheet name="GR Demographics" sheetId="11" r:id="rId10"/>
    <sheet name="GR by Major" sheetId="12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8" l="1"/>
  <c r="H15" i="6" l="1"/>
  <c r="H41" i="6"/>
  <c r="H38" i="6"/>
  <c r="H155" i="5"/>
  <c r="H13" i="12" l="1"/>
  <c r="D6" i="10"/>
  <c r="H55" i="6" l="1"/>
  <c r="H43" i="6"/>
  <c r="H16" i="6"/>
  <c r="H14" i="6"/>
  <c r="H198" i="5"/>
  <c r="D143" i="4"/>
  <c r="B10" i="3" l="1"/>
  <c r="C10" i="3"/>
  <c r="E6" i="3"/>
  <c r="D78" i="11" l="1"/>
  <c r="H26" i="6"/>
  <c r="H37" i="6"/>
  <c r="F132" i="5" l="1"/>
  <c r="F17" i="12" l="1"/>
  <c r="G13" i="12" s="1"/>
  <c r="D17" i="12"/>
  <c r="E13" i="12" s="1"/>
  <c r="B17" i="12"/>
  <c r="C13" i="12" s="1"/>
  <c r="H16" i="12"/>
  <c r="H15" i="12"/>
  <c r="H14" i="12"/>
  <c r="H12" i="12"/>
  <c r="H11" i="12"/>
  <c r="H10" i="12"/>
  <c r="H9" i="12"/>
  <c r="H8" i="12"/>
  <c r="H101" i="11"/>
  <c r="B105" i="11"/>
  <c r="C102" i="11" s="1"/>
  <c r="F105" i="11"/>
  <c r="G101" i="11" s="1"/>
  <c r="D105" i="11"/>
  <c r="E103" i="11" s="1"/>
  <c r="H104" i="11"/>
  <c r="H103" i="11"/>
  <c r="H102" i="11"/>
  <c r="H100" i="11"/>
  <c r="H99" i="11"/>
  <c r="H98" i="11"/>
  <c r="F93" i="11"/>
  <c r="D93" i="11"/>
  <c r="E91" i="11" s="1"/>
  <c r="B93" i="11"/>
  <c r="C91" i="11" s="1"/>
  <c r="H92" i="11"/>
  <c r="H91" i="11"/>
  <c r="F86" i="11"/>
  <c r="G85" i="11" s="1"/>
  <c r="D86" i="11"/>
  <c r="B86" i="11"/>
  <c r="C85" i="11" s="1"/>
  <c r="H85" i="11"/>
  <c r="H84" i="11"/>
  <c r="F78" i="11"/>
  <c r="G75" i="11" s="1"/>
  <c r="E75" i="11"/>
  <c r="B78" i="11"/>
  <c r="C76" i="11" s="1"/>
  <c r="H77" i="11"/>
  <c r="G77" i="11"/>
  <c r="E77" i="11"/>
  <c r="H76" i="11"/>
  <c r="H75" i="11"/>
  <c r="F69" i="11"/>
  <c r="G65" i="11" s="1"/>
  <c r="D69" i="11"/>
  <c r="E67" i="11" s="1"/>
  <c r="B69" i="11"/>
  <c r="C66" i="11" s="1"/>
  <c r="H68" i="11"/>
  <c r="H67" i="11"/>
  <c r="H66" i="11"/>
  <c r="H65" i="11"/>
  <c r="H64" i="11"/>
  <c r="H63" i="11"/>
  <c r="H62" i="11"/>
  <c r="H61" i="11"/>
  <c r="H60" i="11"/>
  <c r="F55" i="11"/>
  <c r="G53" i="11" s="1"/>
  <c r="D55" i="11"/>
  <c r="E53" i="11" s="1"/>
  <c r="B55" i="11"/>
  <c r="H54" i="11"/>
  <c r="H53" i="11"/>
  <c r="F47" i="11"/>
  <c r="G44" i="11" s="1"/>
  <c r="D47" i="11"/>
  <c r="E44" i="11" s="1"/>
  <c r="B47" i="11"/>
  <c r="C46" i="11" s="1"/>
  <c r="H46" i="11"/>
  <c r="G46" i="11"/>
  <c r="H45" i="11"/>
  <c r="H44" i="11"/>
  <c r="H43" i="11"/>
  <c r="F22" i="11"/>
  <c r="G19" i="11" s="1"/>
  <c r="D22" i="11"/>
  <c r="E21" i="11" s="1"/>
  <c r="B22" i="11"/>
  <c r="C19" i="11" s="1"/>
  <c r="H21" i="11"/>
  <c r="H20" i="11"/>
  <c r="H19" i="11"/>
  <c r="F13" i="11"/>
  <c r="G10" i="11" s="1"/>
  <c r="D13" i="11"/>
  <c r="E12" i="11" s="1"/>
  <c r="B13" i="11"/>
  <c r="C10" i="11" s="1"/>
  <c r="H12" i="11"/>
  <c r="H11" i="11"/>
  <c r="H10" i="11"/>
  <c r="H78" i="11" l="1"/>
  <c r="I77" i="11" s="1"/>
  <c r="G21" i="11"/>
  <c r="G12" i="11"/>
  <c r="G12" i="12"/>
  <c r="E16" i="12"/>
  <c r="C15" i="12"/>
  <c r="C11" i="12"/>
  <c r="C12" i="12"/>
  <c r="C16" i="12"/>
  <c r="E8" i="12"/>
  <c r="H17" i="12"/>
  <c r="I13" i="12" s="1"/>
  <c r="E9" i="12"/>
  <c r="E12" i="12"/>
  <c r="C8" i="12"/>
  <c r="E14" i="12"/>
  <c r="G9" i="12"/>
  <c r="G15" i="12"/>
  <c r="C9" i="12"/>
  <c r="C14" i="12"/>
  <c r="E10" i="12"/>
  <c r="E15" i="12"/>
  <c r="G11" i="12"/>
  <c r="G16" i="12"/>
  <c r="G14" i="12"/>
  <c r="G10" i="12"/>
  <c r="C10" i="12"/>
  <c r="E11" i="12"/>
  <c r="G8" i="12"/>
  <c r="E76" i="11"/>
  <c r="G76" i="11"/>
  <c r="C77" i="11"/>
  <c r="C101" i="11"/>
  <c r="E101" i="11"/>
  <c r="E45" i="11"/>
  <c r="G98" i="11"/>
  <c r="G102" i="11"/>
  <c r="G103" i="11"/>
  <c r="E98" i="11"/>
  <c r="G61" i="11"/>
  <c r="G62" i="11"/>
  <c r="E65" i="11"/>
  <c r="E61" i="11"/>
  <c r="E66" i="11"/>
  <c r="C65" i="11"/>
  <c r="G54" i="11"/>
  <c r="E54" i="11"/>
  <c r="G43" i="11"/>
  <c r="G45" i="11"/>
  <c r="E46" i="11"/>
  <c r="C60" i="11"/>
  <c r="C100" i="11"/>
  <c r="E43" i="11"/>
  <c r="E60" i="11"/>
  <c r="C84" i="11"/>
  <c r="G20" i="11"/>
  <c r="C64" i="11"/>
  <c r="C68" i="11"/>
  <c r="C92" i="11"/>
  <c r="C63" i="11"/>
  <c r="E64" i="11"/>
  <c r="C67" i="11"/>
  <c r="E68" i="11"/>
  <c r="G84" i="11"/>
  <c r="E92" i="11"/>
  <c r="C103" i="11"/>
  <c r="C104" i="11"/>
  <c r="G11" i="11"/>
  <c r="C61" i="11"/>
  <c r="E62" i="11"/>
  <c r="E63" i="11"/>
  <c r="C98" i="11"/>
  <c r="C99" i="11"/>
  <c r="H47" i="11"/>
  <c r="I46" i="11" s="1"/>
  <c r="G92" i="11"/>
  <c r="G91" i="11"/>
  <c r="C45" i="11"/>
  <c r="C44" i="11"/>
  <c r="H69" i="11"/>
  <c r="I62" i="11" s="1"/>
  <c r="E85" i="11"/>
  <c r="E84" i="11"/>
  <c r="H93" i="11"/>
  <c r="I91" i="11" s="1"/>
  <c r="C12" i="11"/>
  <c r="C11" i="11"/>
  <c r="C21" i="11"/>
  <c r="C20" i="11"/>
  <c r="C43" i="11"/>
  <c r="G68" i="11"/>
  <c r="G64" i="11"/>
  <c r="G60" i="11"/>
  <c r="G67" i="11"/>
  <c r="G63" i="11"/>
  <c r="E102" i="11"/>
  <c r="E100" i="11"/>
  <c r="E104" i="11"/>
  <c r="E99" i="11"/>
  <c r="H13" i="11"/>
  <c r="I10" i="11" s="1"/>
  <c r="E11" i="11"/>
  <c r="E10" i="11"/>
  <c r="H22" i="11"/>
  <c r="I19" i="11" s="1"/>
  <c r="E20" i="11"/>
  <c r="E19" i="11"/>
  <c r="H55" i="11"/>
  <c r="I54" i="11" s="1"/>
  <c r="C54" i="11"/>
  <c r="C53" i="11"/>
  <c r="G66" i="11"/>
  <c r="H86" i="11"/>
  <c r="C75" i="11"/>
  <c r="G99" i="11"/>
  <c r="G104" i="11"/>
  <c r="H105" i="11"/>
  <c r="I101" i="11" s="1"/>
  <c r="C62" i="11"/>
  <c r="G100" i="11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C25" i="10"/>
  <c r="B25" i="10"/>
  <c r="F54" i="9"/>
  <c r="D54" i="9"/>
  <c r="E37" i="9" s="1"/>
  <c r="B54" i="9"/>
  <c r="C37" i="9" s="1"/>
  <c r="H58" i="6"/>
  <c r="H57" i="6"/>
  <c r="H56" i="6"/>
  <c r="H54" i="6"/>
  <c r="H53" i="6"/>
  <c r="H52" i="6"/>
  <c r="H51" i="6"/>
  <c r="H50" i="6"/>
  <c r="H49" i="6"/>
  <c r="H42" i="6"/>
  <c r="H40" i="6"/>
  <c r="H39" i="6"/>
  <c r="H36" i="6"/>
  <c r="H35" i="6"/>
  <c r="H34" i="6"/>
  <c r="H33" i="6"/>
  <c r="H32" i="6"/>
  <c r="H31" i="6"/>
  <c r="H30" i="6"/>
  <c r="H29" i="6"/>
  <c r="H28" i="6"/>
  <c r="H27" i="6"/>
  <c r="H25" i="6"/>
  <c r="H24" i="6"/>
  <c r="H23" i="6"/>
  <c r="H22" i="6"/>
  <c r="H21" i="6"/>
  <c r="H20" i="6"/>
  <c r="H19" i="6"/>
  <c r="H18" i="6"/>
  <c r="H17" i="6"/>
  <c r="H13" i="6"/>
  <c r="H12" i="6"/>
  <c r="H11" i="6"/>
  <c r="H10" i="6"/>
  <c r="H9" i="6"/>
  <c r="H8" i="6"/>
  <c r="F59" i="6"/>
  <c r="G15" i="6" s="1"/>
  <c r="D59" i="6"/>
  <c r="B59" i="6"/>
  <c r="H199" i="5"/>
  <c r="H197" i="5"/>
  <c r="H196" i="5"/>
  <c r="H195" i="5"/>
  <c r="H194" i="5"/>
  <c r="H193" i="5"/>
  <c r="H192" i="5"/>
  <c r="F200" i="5"/>
  <c r="D200" i="5"/>
  <c r="B200" i="5"/>
  <c r="H191" i="5"/>
  <c r="F160" i="5"/>
  <c r="G159" i="5" s="1"/>
  <c r="H159" i="5"/>
  <c r="D160" i="5"/>
  <c r="E159" i="5" s="1"/>
  <c r="B160" i="5"/>
  <c r="C155" i="5" s="1"/>
  <c r="H158" i="5"/>
  <c r="H157" i="5"/>
  <c r="H156" i="5"/>
  <c r="F186" i="5"/>
  <c r="G184" i="5" s="1"/>
  <c r="D186" i="5"/>
  <c r="E184" i="5" s="1"/>
  <c r="B186" i="5"/>
  <c r="C185" i="5" s="1"/>
  <c r="H185" i="5"/>
  <c r="H184" i="5"/>
  <c r="G130" i="5"/>
  <c r="D132" i="5"/>
  <c r="E130" i="5" s="1"/>
  <c r="B132" i="5"/>
  <c r="C131" i="5" s="1"/>
  <c r="H131" i="5"/>
  <c r="G131" i="5"/>
  <c r="H130" i="5"/>
  <c r="H129" i="5"/>
  <c r="G129" i="5"/>
  <c r="F124" i="5"/>
  <c r="G122" i="5" s="1"/>
  <c r="D124" i="5"/>
  <c r="E122" i="5" s="1"/>
  <c r="B124" i="5"/>
  <c r="C123" i="5" s="1"/>
  <c r="H123" i="5"/>
  <c r="G123" i="5"/>
  <c r="E123" i="5"/>
  <c r="H122" i="5"/>
  <c r="F99" i="5"/>
  <c r="G96" i="5" s="1"/>
  <c r="D99" i="5"/>
  <c r="E98" i="5" s="1"/>
  <c r="B99" i="5"/>
  <c r="C98" i="5" s="1"/>
  <c r="H98" i="5"/>
  <c r="H97" i="5"/>
  <c r="H96" i="5"/>
  <c r="H95" i="5"/>
  <c r="H94" i="5"/>
  <c r="H93" i="5"/>
  <c r="H92" i="5"/>
  <c r="H91" i="5"/>
  <c r="H90" i="5"/>
  <c r="F85" i="5"/>
  <c r="G84" i="5" s="1"/>
  <c r="D85" i="5"/>
  <c r="E84" i="5" s="1"/>
  <c r="B85" i="5"/>
  <c r="C84" i="5" s="1"/>
  <c r="H84" i="5"/>
  <c r="H83" i="5"/>
  <c r="F46" i="5"/>
  <c r="G44" i="5" s="1"/>
  <c r="D46" i="5"/>
  <c r="E45" i="5" s="1"/>
  <c r="B46" i="5"/>
  <c r="C44" i="5" s="1"/>
  <c r="H45" i="5"/>
  <c r="H44" i="5"/>
  <c r="H43" i="5"/>
  <c r="H42" i="5"/>
  <c r="F37" i="5"/>
  <c r="G35" i="5" s="1"/>
  <c r="D37" i="5"/>
  <c r="E36" i="5" s="1"/>
  <c r="B37" i="5"/>
  <c r="C36" i="5" s="1"/>
  <c r="H36" i="5"/>
  <c r="H35" i="5"/>
  <c r="H34" i="5"/>
  <c r="F13" i="5"/>
  <c r="G10" i="5" s="1"/>
  <c r="D13" i="5"/>
  <c r="E11" i="5" s="1"/>
  <c r="B13" i="5"/>
  <c r="C12" i="5" s="1"/>
  <c r="H12" i="5"/>
  <c r="H11" i="5"/>
  <c r="H10" i="5"/>
  <c r="E15" i="6" l="1"/>
  <c r="E8" i="6"/>
  <c r="G45" i="5"/>
  <c r="G12" i="9"/>
  <c r="G37" i="9"/>
  <c r="I16" i="12"/>
  <c r="C41" i="6"/>
  <c r="C15" i="6"/>
  <c r="G38" i="6"/>
  <c r="G41" i="6"/>
  <c r="E38" i="6"/>
  <c r="E41" i="6"/>
  <c r="C55" i="6"/>
  <c r="C38" i="6"/>
  <c r="E185" i="5"/>
  <c r="E131" i="5"/>
  <c r="G185" i="5"/>
  <c r="G36" i="5"/>
  <c r="H186" i="5"/>
  <c r="I184" i="5" s="1"/>
  <c r="C184" i="5"/>
  <c r="C122" i="5"/>
  <c r="H124" i="5"/>
  <c r="I123" i="5" s="1"/>
  <c r="G12" i="5"/>
  <c r="G38" i="9"/>
  <c r="G25" i="9"/>
  <c r="G13" i="9"/>
  <c r="G34" i="9"/>
  <c r="E25" i="9"/>
  <c r="E34" i="9"/>
  <c r="C38" i="9"/>
  <c r="C34" i="9"/>
  <c r="E12" i="9"/>
  <c r="E38" i="9"/>
  <c r="C12" i="9"/>
  <c r="C25" i="9"/>
  <c r="G43" i="6"/>
  <c r="G55" i="6"/>
  <c r="G16" i="6"/>
  <c r="G26" i="6"/>
  <c r="G14" i="6"/>
  <c r="E43" i="6"/>
  <c r="E55" i="6"/>
  <c r="E16" i="6"/>
  <c r="E37" i="6"/>
  <c r="E14" i="6"/>
  <c r="C43" i="6"/>
  <c r="C14" i="6"/>
  <c r="C16" i="6"/>
  <c r="H132" i="5"/>
  <c r="I129" i="5" s="1"/>
  <c r="G199" i="5"/>
  <c r="G198" i="5"/>
  <c r="E199" i="5"/>
  <c r="E198" i="5"/>
  <c r="C199" i="5"/>
  <c r="C198" i="5"/>
  <c r="G11" i="9"/>
  <c r="G31" i="9"/>
  <c r="G40" i="9"/>
  <c r="G39" i="9"/>
  <c r="G30" i="9"/>
  <c r="E22" i="9"/>
  <c r="E40" i="9"/>
  <c r="G22" i="9"/>
  <c r="G48" i="9"/>
  <c r="C48" i="9"/>
  <c r="C22" i="9"/>
  <c r="C39" i="9"/>
  <c r="C40" i="9"/>
  <c r="C30" i="9"/>
  <c r="C31" i="9"/>
  <c r="C11" i="9"/>
  <c r="C13" i="9"/>
  <c r="E48" i="9"/>
  <c r="E11" i="9"/>
  <c r="E31" i="9"/>
  <c r="E39" i="9"/>
  <c r="E13" i="9"/>
  <c r="E30" i="9"/>
  <c r="C16" i="9"/>
  <c r="C18" i="9"/>
  <c r="C20" i="9"/>
  <c r="C23" i="9"/>
  <c r="C24" i="9"/>
  <c r="C27" i="9"/>
  <c r="C29" i="9"/>
  <c r="C33" i="9"/>
  <c r="C36" i="9"/>
  <c r="C42" i="9"/>
  <c r="C44" i="9"/>
  <c r="C46" i="9"/>
  <c r="C49" i="9"/>
  <c r="C51" i="9"/>
  <c r="C53" i="9"/>
  <c r="C10" i="9"/>
  <c r="C14" i="9"/>
  <c r="C8" i="9"/>
  <c r="C9" i="9"/>
  <c r="C15" i="9"/>
  <c r="C17" i="9"/>
  <c r="C19" i="9"/>
  <c r="C21" i="9"/>
  <c r="C26" i="9"/>
  <c r="C28" i="9"/>
  <c r="C32" i="9"/>
  <c r="C35" i="9"/>
  <c r="C41" i="9"/>
  <c r="C43" i="9"/>
  <c r="C45" i="9"/>
  <c r="C47" i="9"/>
  <c r="C50" i="9"/>
  <c r="C52" i="9"/>
  <c r="C7" i="9"/>
  <c r="I15" i="12"/>
  <c r="I9" i="12"/>
  <c r="D25" i="10"/>
  <c r="G57" i="6"/>
  <c r="G37" i="6"/>
  <c r="E54" i="6"/>
  <c r="E26" i="6"/>
  <c r="C26" i="6"/>
  <c r="C37" i="6"/>
  <c r="G52" i="9"/>
  <c r="G50" i="9"/>
  <c r="G33" i="9"/>
  <c r="G36" i="9"/>
  <c r="G42" i="9"/>
  <c r="G44" i="9"/>
  <c r="G46" i="9"/>
  <c r="G49" i="9"/>
  <c r="G29" i="9"/>
  <c r="G10" i="9"/>
  <c r="G14" i="9"/>
  <c r="G16" i="9"/>
  <c r="G18" i="9"/>
  <c r="G20" i="9"/>
  <c r="G23" i="9"/>
  <c r="G24" i="9"/>
  <c r="G27" i="9"/>
  <c r="G7" i="9"/>
  <c r="G53" i="9"/>
  <c r="G51" i="9"/>
  <c r="G35" i="9"/>
  <c r="G41" i="9"/>
  <c r="G43" i="9"/>
  <c r="G45" i="9"/>
  <c r="G47" i="9"/>
  <c r="G28" i="9"/>
  <c r="G32" i="9"/>
  <c r="G15" i="9"/>
  <c r="G17" i="9"/>
  <c r="G19" i="9"/>
  <c r="G21" i="9"/>
  <c r="G26" i="9"/>
  <c r="G8" i="9"/>
  <c r="G9" i="9"/>
  <c r="E52" i="9"/>
  <c r="E15" i="9"/>
  <c r="E17" i="9"/>
  <c r="E19" i="9"/>
  <c r="E21" i="9"/>
  <c r="E26" i="9"/>
  <c r="E28" i="9"/>
  <c r="E32" i="9"/>
  <c r="E35" i="9"/>
  <c r="E41" i="9"/>
  <c r="E43" i="9"/>
  <c r="E45" i="9"/>
  <c r="E47" i="9"/>
  <c r="E50" i="9"/>
  <c r="E53" i="9"/>
  <c r="E10" i="9"/>
  <c r="E14" i="9"/>
  <c r="E8" i="9"/>
  <c r="E7" i="9"/>
  <c r="E16" i="9"/>
  <c r="E18" i="9"/>
  <c r="E20" i="9"/>
  <c r="E23" i="9"/>
  <c r="E24" i="9"/>
  <c r="E27" i="9"/>
  <c r="E29" i="9"/>
  <c r="E33" i="9"/>
  <c r="E36" i="9"/>
  <c r="E42" i="9"/>
  <c r="E44" i="9"/>
  <c r="E46" i="9"/>
  <c r="E49" i="9"/>
  <c r="E51" i="9"/>
  <c r="E9" i="9"/>
  <c r="E6" i="9"/>
  <c r="I10" i="12"/>
  <c r="I12" i="12"/>
  <c r="I11" i="12"/>
  <c r="I8" i="12"/>
  <c r="I14" i="12"/>
  <c r="C6" i="9"/>
  <c r="G24" i="6"/>
  <c r="G53" i="6"/>
  <c r="G13" i="6"/>
  <c r="G20" i="6"/>
  <c r="G40" i="6"/>
  <c r="G30" i="6"/>
  <c r="E35" i="5"/>
  <c r="E12" i="5"/>
  <c r="E94" i="5"/>
  <c r="G98" i="5"/>
  <c r="E34" i="5"/>
  <c r="G34" i="5"/>
  <c r="C192" i="5"/>
  <c r="C34" i="5"/>
  <c r="C35" i="5"/>
  <c r="H37" i="5"/>
  <c r="I36" i="5" s="1"/>
  <c r="C191" i="5"/>
  <c r="C196" i="5"/>
  <c r="E195" i="5"/>
  <c r="E191" i="5"/>
  <c r="E196" i="5"/>
  <c r="E192" i="5"/>
  <c r="E197" i="5"/>
  <c r="C195" i="5"/>
  <c r="E193" i="5"/>
  <c r="G191" i="5"/>
  <c r="G195" i="5"/>
  <c r="G192" i="5"/>
  <c r="G196" i="5"/>
  <c r="C193" i="5"/>
  <c r="C197" i="5"/>
  <c r="G193" i="5"/>
  <c r="G197" i="5"/>
  <c r="C194" i="5"/>
  <c r="E194" i="5"/>
  <c r="G194" i="5"/>
  <c r="I84" i="11"/>
  <c r="I92" i="11"/>
  <c r="I93" i="11" s="1"/>
  <c r="I68" i="11"/>
  <c r="I61" i="11"/>
  <c r="I53" i="11"/>
  <c r="I55" i="11" s="1"/>
  <c r="I45" i="11"/>
  <c r="I20" i="11"/>
  <c r="I65" i="11"/>
  <c r="I76" i="11"/>
  <c r="I21" i="11"/>
  <c r="I75" i="11"/>
  <c r="I104" i="11"/>
  <c r="I99" i="11"/>
  <c r="I103" i="11"/>
  <c r="I100" i="11"/>
  <c r="I102" i="11"/>
  <c r="I44" i="11"/>
  <c r="I85" i="11"/>
  <c r="I63" i="11"/>
  <c r="I67" i="11"/>
  <c r="I12" i="11"/>
  <c r="I98" i="11"/>
  <c r="I64" i="11"/>
  <c r="I60" i="11"/>
  <c r="I11" i="11"/>
  <c r="I66" i="11"/>
  <c r="I43" i="11"/>
  <c r="G6" i="9"/>
  <c r="E18" i="6"/>
  <c r="E25" i="6"/>
  <c r="E33" i="6"/>
  <c r="E42" i="6"/>
  <c r="E57" i="6"/>
  <c r="E11" i="6"/>
  <c r="E28" i="6"/>
  <c r="E34" i="6"/>
  <c r="E51" i="6"/>
  <c r="G9" i="6"/>
  <c r="G31" i="6"/>
  <c r="G34" i="6"/>
  <c r="G49" i="6"/>
  <c r="G54" i="6"/>
  <c r="E12" i="6"/>
  <c r="E21" i="6"/>
  <c r="E29" i="6"/>
  <c r="E35" i="6"/>
  <c r="E52" i="6"/>
  <c r="G10" i="6"/>
  <c r="G17" i="6"/>
  <c r="G22" i="6"/>
  <c r="G27" i="6"/>
  <c r="G32" i="6"/>
  <c r="G36" i="6"/>
  <c r="G50" i="6"/>
  <c r="G56" i="6"/>
  <c r="E17" i="6"/>
  <c r="E24" i="6"/>
  <c r="E32" i="6"/>
  <c r="E40" i="6"/>
  <c r="E56" i="6"/>
  <c r="G11" i="6"/>
  <c r="G19" i="6"/>
  <c r="G23" i="6"/>
  <c r="G28" i="6"/>
  <c r="G39" i="6"/>
  <c r="G51" i="6"/>
  <c r="G58" i="6"/>
  <c r="C57" i="6"/>
  <c r="C52" i="6"/>
  <c r="C42" i="6"/>
  <c r="C35" i="6"/>
  <c r="C33" i="6"/>
  <c r="C29" i="6"/>
  <c r="C25" i="6"/>
  <c r="C21" i="6"/>
  <c r="C18" i="6"/>
  <c r="C12" i="6"/>
  <c r="C8" i="6"/>
  <c r="C56" i="6"/>
  <c r="C51" i="6"/>
  <c r="C40" i="6"/>
  <c r="C34" i="6"/>
  <c r="C32" i="6"/>
  <c r="C28" i="6"/>
  <c r="C24" i="6"/>
  <c r="C17" i="6"/>
  <c r="C11" i="6"/>
  <c r="H59" i="6"/>
  <c r="I15" i="6" s="1"/>
  <c r="C23" i="6"/>
  <c r="C31" i="6"/>
  <c r="C39" i="6"/>
  <c r="C54" i="6"/>
  <c r="C9" i="6"/>
  <c r="C19" i="6"/>
  <c r="C49" i="6"/>
  <c r="C58" i="6"/>
  <c r="C10" i="6"/>
  <c r="C20" i="6"/>
  <c r="C27" i="6"/>
  <c r="C50" i="6"/>
  <c r="C13" i="6"/>
  <c r="C22" i="6"/>
  <c r="C30" i="6"/>
  <c r="C36" i="6"/>
  <c r="C53" i="6"/>
  <c r="E9" i="6"/>
  <c r="E13" i="6"/>
  <c r="E19" i="6"/>
  <c r="E22" i="6"/>
  <c r="E30" i="6"/>
  <c r="E36" i="6"/>
  <c r="E49" i="6"/>
  <c r="E53" i="6"/>
  <c r="E58" i="6"/>
  <c r="E10" i="6"/>
  <c r="E20" i="6"/>
  <c r="E23" i="6"/>
  <c r="E27" i="6"/>
  <c r="E31" i="6"/>
  <c r="E39" i="6"/>
  <c r="E50" i="6"/>
  <c r="G8" i="6"/>
  <c r="G12" i="6"/>
  <c r="G18" i="6"/>
  <c r="G21" i="6"/>
  <c r="G25" i="6"/>
  <c r="G29" i="6"/>
  <c r="G33" i="6"/>
  <c r="G35" i="6"/>
  <c r="G42" i="6"/>
  <c r="G52" i="6"/>
  <c r="C92" i="5"/>
  <c r="C156" i="5"/>
  <c r="C159" i="5"/>
  <c r="E10" i="5"/>
  <c r="C83" i="5"/>
  <c r="C91" i="5"/>
  <c r="E157" i="5"/>
  <c r="E91" i="5"/>
  <c r="C95" i="5"/>
  <c r="C90" i="5"/>
  <c r="C94" i="5"/>
  <c r="G156" i="5"/>
  <c r="H200" i="5"/>
  <c r="H160" i="5"/>
  <c r="I159" i="5" s="1"/>
  <c r="E90" i="5"/>
  <c r="E93" i="5"/>
  <c r="E96" i="5"/>
  <c r="G157" i="5"/>
  <c r="G158" i="5"/>
  <c r="E92" i="5"/>
  <c r="E95" i="5"/>
  <c r="E97" i="5"/>
  <c r="G155" i="5"/>
  <c r="E83" i="5"/>
  <c r="G83" i="5"/>
  <c r="C93" i="5"/>
  <c r="E129" i="5"/>
  <c r="G90" i="5"/>
  <c r="G91" i="5"/>
  <c r="G92" i="5"/>
  <c r="G93" i="5"/>
  <c r="G94" i="5"/>
  <c r="G95" i="5"/>
  <c r="G97" i="5"/>
  <c r="H99" i="5"/>
  <c r="I91" i="5" s="1"/>
  <c r="H85" i="5"/>
  <c r="I83" i="5" s="1"/>
  <c r="C43" i="5"/>
  <c r="C45" i="5"/>
  <c r="C42" i="5"/>
  <c r="G11" i="5"/>
  <c r="E42" i="5"/>
  <c r="E43" i="5"/>
  <c r="E44" i="5"/>
  <c r="E155" i="5"/>
  <c r="G42" i="5"/>
  <c r="G43" i="5"/>
  <c r="H46" i="5"/>
  <c r="I45" i="5" s="1"/>
  <c r="C129" i="5"/>
  <c r="E156" i="5"/>
  <c r="H13" i="5"/>
  <c r="I10" i="5" s="1"/>
  <c r="C10" i="5"/>
  <c r="C11" i="5"/>
  <c r="C96" i="5"/>
  <c r="C97" i="5"/>
  <c r="C130" i="5"/>
  <c r="C158" i="5"/>
  <c r="C157" i="5"/>
  <c r="E158" i="5"/>
  <c r="H142" i="4"/>
  <c r="H141" i="4"/>
  <c r="H140" i="4"/>
  <c r="F143" i="4"/>
  <c r="G142" i="4" s="1"/>
  <c r="H9" i="4"/>
  <c r="H8" i="4"/>
  <c r="H7" i="4"/>
  <c r="H173" i="4"/>
  <c r="H172" i="4"/>
  <c r="H171" i="4"/>
  <c r="H170" i="4"/>
  <c r="H169" i="4"/>
  <c r="H168" i="4"/>
  <c r="F174" i="4"/>
  <c r="G173" i="4" s="1"/>
  <c r="H50" i="4"/>
  <c r="H49" i="4"/>
  <c r="H48" i="4"/>
  <c r="H47" i="4"/>
  <c r="F51" i="4"/>
  <c r="G47" i="4" s="1"/>
  <c r="H202" i="4"/>
  <c r="H201" i="4"/>
  <c r="F203" i="4"/>
  <c r="G201" i="4" s="1"/>
  <c r="H127" i="4"/>
  <c r="H126" i="4"/>
  <c r="F128" i="4"/>
  <c r="G126" i="4" s="1"/>
  <c r="H30" i="4"/>
  <c r="H29" i="4"/>
  <c r="H28" i="4"/>
  <c r="F31" i="4"/>
  <c r="G29" i="4" s="1"/>
  <c r="H72" i="4"/>
  <c r="H71" i="4"/>
  <c r="F73" i="4"/>
  <c r="G72" i="4" s="1"/>
  <c r="H101" i="4"/>
  <c r="H100" i="4"/>
  <c r="H99" i="4"/>
  <c r="H98" i="4"/>
  <c r="H97" i="4"/>
  <c r="H96" i="4"/>
  <c r="H95" i="4"/>
  <c r="H94" i="4"/>
  <c r="H93" i="4"/>
  <c r="F102" i="4"/>
  <c r="G101" i="4" s="1"/>
  <c r="E140" i="4"/>
  <c r="D174" i="4"/>
  <c r="E169" i="4" s="1"/>
  <c r="D51" i="4"/>
  <c r="E49" i="4" s="1"/>
  <c r="D203" i="4"/>
  <c r="E202" i="4" s="1"/>
  <c r="D128" i="4"/>
  <c r="E126" i="4" s="1"/>
  <c r="D31" i="4"/>
  <c r="E29" i="4" s="1"/>
  <c r="D73" i="4"/>
  <c r="E71" i="4" s="1"/>
  <c r="D102" i="4"/>
  <c r="E99" i="4" s="1"/>
  <c r="B143" i="4"/>
  <c r="C142" i="4" s="1"/>
  <c r="B51" i="4"/>
  <c r="C50" i="4" s="1"/>
  <c r="B128" i="4"/>
  <c r="C126" i="4" s="1"/>
  <c r="B174" i="4"/>
  <c r="C168" i="4" s="1"/>
  <c r="B203" i="4"/>
  <c r="C202" i="4" s="1"/>
  <c r="B73" i="4"/>
  <c r="C72" i="4" s="1"/>
  <c r="B102" i="4"/>
  <c r="C98" i="4" s="1"/>
  <c r="B31" i="4"/>
  <c r="C30" i="4" s="1"/>
  <c r="F10" i="4"/>
  <c r="G9" i="4" s="1"/>
  <c r="D10" i="4"/>
  <c r="E9" i="4" s="1"/>
  <c r="B10" i="4"/>
  <c r="C8" i="4" s="1"/>
  <c r="B32" i="3"/>
  <c r="E9" i="3"/>
  <c r="E8" i="3"/>
  <c r="E7" i="3"/>
  <c r="D10" i="3"/>
  <c r="D11" i="3" s="1"/>
  <c r="C11" i="3"/>
  <c r="B11" i="3"/>
  <c r="I122" i="5" l="1"/>
  <c r="I38" i="6"/>
  <c r="I41" i="6"/>
  <c r="I185" i="5"/>
  <c r="I186" i="5" s="1"/>
  <c r="I43" i="6"/>
  <c r="I55" i="6"/>
  <c r="I16" i="6"/>
  <c r="I26" i="6"/>
  <c r="I14" i="6"/>
  <c r="I191" i="5"/>
  <c r="I198" i="5"/>
  <c r="I22" i="6"/>
  <c r="I37" i="6"/>
  <c r="E10" i="3"/>
  <c r="E11" i="3"/>
  <c r="I23" i="6"/>
  <c r="I22" i="11"/>
  <c r="I42" i="6"/>
  <c r="I36" i="6"/>
  <c r="I25" i="6"/>
  <c r="I39" i="6"/>
  <c r="I35" i="5"/>
  <c r="I34" i="5"/>
  <c r="I192" i="5"/>
  <c r="I199" i="5"/>
  <c r="I194" i="5"/>
  <c r="I196" i="5"/>
  <c r="I197" i="5"/>
  <c r="I195" i="5"/>
  <c r="I193" i="5"/>
  <c r="C127" i="4"/>
  <c r="I13" i="11"/>
  <c r="I47" i="11"/>
  <c r="I78" i="11"/>
  <c r="I105" i="11"/>
  <c r="I86" i="11"/>
  <c r="I69" i="11"/>
  <c r="I40" i="6"/>
  <c r="I24" i="6"/>
  <c r="I11" i="6"/>
  <c r="I34" i="6"/>
  <c r="I8" i="6"/>
  <c r="I56" i="6"/>
  <c r="I32" i="6"/>
  <c r="I17" i="6"/>
  <c r="I51" i="6"/>
  <c r="I28" i="6"/>
  <c r="I12" i="6"/>
  <c r="I35" i="6"/>
  <c r="I21" i="6"/>
  <c r="I20" i="6"/>
  <c r="I58" i="6"/>
  <c r="I19" i="6"/>
  <c r="I57" i="6"/>
  <c r="I33" i="6"/>
  <c r="I18" i="6"/>
  <c r="I54" i="6"/>
  <c r="I31" i="6"/>
  <c r="I53" i="6"/>
  <c r="I30" i="6"/>
  <c r="I13" i="6"/>
  <c r="I52" i="6"/>
  <c r="I29" i="6"/>
  <c r="I50" i="6"/>
  <c r="I27" i="6"/>
  <c r="I10" i="6"/>
  <c r="I49" i="6"/>
  <c r="I9" i="6"/>
  <c r="I124" i="5"/>
  <c r="I44" i="5"/>
  <c r="I43" i="5"/>
  <c r="I93" i="5"/>
  <c r="I97" i="5"/>
  <c r="I130" i="5"/>
  <c r="I157" i="5"/>
  <c r="I95" i="5"/>
  <c r="I94" i="5"/>
  <c r="I12" i="5"/>
  <c r="I131" i="5"/>
  <c r="I84" i="5"/>
  <c r="I85" i="5" s="1"/>
  <c r="I11" i="5"/>
  <c r="I92" i="5"/>
  <c r="I90" i="5"/>
  <c r="I98" i="5"/>
  <c r="I96" i="5"/>
  <c r="I156" i="5"/>
  <c r="I155" i="5"/>
  <c r="I158" i="5"/>
  <c r="I42" i="5"/>
  <c r="C93" i="4"/>
  <c r="C95" i="4"/>
  <c r="G172" i="4"/>
  <c r="G141" i="4"/>
  <c r="C97" i="4"/>
  <c r="E127" i="4"/>
  <c r="E170" i="4"/>
  <c r="H143" i="4"/>
  <c r="C101" i="4"/>
  <c r="C169" i="4"/>
  <c r="E28" i="4"/>
  <c r="E48" i="4"/>
  <c r="G71" i="4"/>
  <c r="H203" i="4"/>
  <c r="C47" i="4"/>
  <c r="E30" i="4"/>
  <c r="G127" i="4"/>
  <c r="H174" i="4"/>
  <c r="C99" i="4"/>
  <c r="C201" i="4"/>
  <c r="C49" i="4"/>
  <c r="E72" i="4"/>
  <c r="E201" i="4"/>
  <c r="E168" i="4"/>
  <c r="G202" i="4"/>
  <c r="E96" i="4"/>
  <c r="E100" i="4"/>
  <c r="E50" i="4"/>
  <c r="E141" i="4"/>
  <c r="G94" i="4"/>
  <c r="G98" i="4"/>
  <c r="G30" i="4"/>
  <c r="G48" i="4"/>
  <c r="C96" i="4"/>
  <c r="C100" i="4"/>
  <c r="C71" i="4"/>
  <c r="C170" i="4"/>
  <c r="C48" i="4"/>
  <c r="C140" i="4"/>
  <c r="E93" i="4"/>
  <c r="E97" i="4"/>
  <c r="E101" i="4"/>
  <c r="E47" i="4"/>
  <c r="E171" i="4"/>
  <c r="E142" i="4"/>
  <c r="G95" i="4"/>
  <c r="G99" i="4"/>
  <c r="H73" i="4"/>
  <c r="G49" i="4"/>
  <c r="G140" i="4"/>
  <c r="C171" i="4"/>
  <c r="C141" i="4"/>
  <c r="E94" i="4"/>
  <c r="E98" i="4"/>
  <c r="G96" i="4"/>
  <c r="G100" i="4"/>
  <c r="G28" i="4"/>
  <c r="G50" i="4"/>
  <c r="C94" i="4"/>
  <c r="C9" i="4"/>
  <c r="E95" i="4"/>
  <c r="G93" i="4"/>
  <c r="G97" i="4"/>
  <c r="H128" i="4"/>
  <c r="H10" i="4"/>
  <c r="H102" i="4"/>
  <c r="H51" i="4"/>
  <c r="G8" i="4"/>
  <c r="H31" i="4"/>
  <c r="G7" i="4"/>
  <c r="E7" i="4"/>
  <c r="E8" i="4"/>
  <c r="C7" i="4"/>
  <c r="C28" i="4"/>
  <c r="C29" i="4"/>
  <c r="I37" i="5" l="1"/>
  <c r="I200" i="5"/>
  <c r="I59" i="6"/>
  <c r="I13" i="5"/>
  <c r="I132" i="5"/>
  <c r="I46" i="5"/>
  <c r="I99" i="5"/>
  <c r="I160" i="5"/>
</calcChain>
</file>

<file path=xl/sharedStrings.xml><?xml version="1.0" encoding="utf-8"?>
<sst xmlns="http://schemas.openxmlformats.org/spreadsheetml/2006/main" count="846" uniqueCount="288">
  <si>
    <t>Total Headcount</t>
  </si>
  <si>
    <t>Active On Campus</t>
  </si>
  <si>
    <t>Active Online</t>
  </si>
  <si>
    <t>Active Off Campus</t>
  </si>
  <si>
    <t>Total</t>
  </si>
  <si>
    <t>Advanced Standing</t>
  </si>
  <si>
    <t>Undergraduate</t>
  </si>
  <si>
    <t>Graduate</t>
  </si>
  <si>
    <t>Total Excluding AU and NC</t>
  </si>
  <si>
    <t>Audit (AU) or No Credit (NC)</t>
  </si>
  <si>
    <t>Total Student FTE</t>
  </si>
  <si>
    <t>Cr. Hrs./15</t>
  </si>
  <si>
    <t>Cr. Hrs./9</t>
  </si>
  <si>
    <t>Note:</t>
  </si>
  <si>
    <t>Transfer</t>
  </si>
  <si>
    <t>Live on campus</t>
  </si>
  <si>
    <t>Live off campus</t>
  </si>
  <si>
    <t>Religious Affiliation</t>
  </si>
  <si>
    <t>Catholic</t>
  </si>
  <si>
    <t>Non-Catholic</t>
  </si>
  <si>
    <t>Undeclared</t>
  </si>
  <si>
    <t>Geographic District</t>
  </si>
  <si>
    <t>Kansas</t>
  </si>
  <si>
    <t>Out-of-State</t>
  </si>
  <si>
    <t>International</t>
  </si>
  <si>
    <t>Unknown</t>
  </si>
  <si>
    <t>Gender</t>
  </si>
  <si>
    <t>Female</t>
  </si>
  <si>
    <t>Male</t>
  </si>
  <si>
    <t>Ethnicity</t>
  </si>
  <si>
    <t>African American</t>
  </si>
  <si>
    <t>Asian</t>
  </si>
  <si>
    <t>Caucasian</t>
  </si>
  <si>
    <t>Hispanic</t>
  </si>
  <si>
    <t>Native American</t>
  </si>
  <si>
    <t>Non-Resident</t>
  </si>
  <si>
    <t>Pacific Islander</t>
  </si>
  <si>
    <t>Two or More</t>
  </si>
  <si>
    <t>Age</t>
  </si>
  <si>
    <t>25 or Older</t>
  </si>
  <si>
    <t>Less than 25</t>
  </si>
  <si>
    <t>Average Age</t>
  </si>
  <si>
    <t>Class Division</t>
  </si>
  <si>
    <t>Freshman</t>
  </si>
  <si>
    <t>Sophomore</t>
  </si>
  <si>
    <t>Junior</t>
  </si>
  <si>
    <t>Senior</t>
  </si>
  <si>
    <t>Graduate - Classified</t>
  </si>
  <si>
    <t>Time Code</t>
  </si>
  <si>
    <t>Part-time</t>
  </si>
  <si>
    <t>Full-time</t>
  </si>
  <si>
    <t>Housing</t>
  </si>
  <si>
    <t>Live at home</t>
  </si>
  <si>
    <t>Count</t>
  </si>
  <si>
    <t>Percent</t>
  </si>
  <si>
    <t>Graduate- Unclassified</t>
  </si>
  <si>
    <t>Yes</t>
  </si>
  <si>
    <t xml:space="preserve">No </t>
  </si>
  <si>
    <t>Athlete</t>
  </si>
  <si>
    <t>On-Campus</t>
  </si>
  <si>
    <t>Off-Campus</t>
  </si>
  <si>
    <t>Online</t>
  </si>
  <si>
    <t>Unclassified</t>
  </si>
  <si>
    <t>Expected Degree Type</t>
  </si>
  <si>
    <t>Non-Degree Seeking</t>
  </si>
  <si>
    <t>AA</t>
  </si>
  <si>
    <t>AS</t>
  </si>
  <si>
    <t>ASHS</t>
  </si>
  <si>
    <t>BA</t>
  </si>
  <si>
    <t>BBA</t>
  </si>
  <si>
    <t>BS</t>
  </si>
  <si>
    <t>BSN</t>
  </si>
  <si>
    <t>New Enrollment Demographics</t>
  </si>
  <si>
    <t>First Major</t>
  </si>
  <si>
    <t>Accounting</t>
  </si>
  <si>
    <t>Applied Mathematics</t>
  </si>
  <si>
    <t>Art</t>
  </si>
  <si>
    <t>Biochemistry</t>
  </si>
  <si>
    <t>Biology</t>
  </si>
  <si>
    <t>Associate of Arts</t>
  </si>
  <si>
    <t>Nursing Traditional</t>
  </si>
  <si>
    <t>Business</t>
  </si>
  <si>
    <t>Chemistry</t>
  </si>
  <si>
    <t>Communication</t>
  </si>
  <si>
    <t>Counseling</t>
  </si>
  <si>
    <t>Criminal Justice</t>
  </si>
  <si>
    <t>Sonography</t>
  </si>
  <si>
    <t>Early Childhood Education</t>
  </si>
  <si>
    <t>Elementary Education</t>
  </si>
  <si>
    <t>English</t>
  </si>
  <si>
    <t>General Business</t>
  </si>
  <si>
    <t>Health Care Science</t>
  </si>
  <si>
    <t>History</t>
  </si>
  <si>
    <t>INSP</t>
  </si>
  <si>
    <t>Interdisciplinary Studies</t>
  </si>
  <si>
    <t>Information Technology</t>
  </si>
  <si>
    <t>Liberal Studies</t>
  </si>
  <si>
    <t>Paralegal</t>
  </si>
  <si>
    <t>Management</t>
  </si>
  <si>
    <t>No Major</t>
  </si>
  <si>
    <t>Occupational Therapy Assistant</t>
  </si>
  <si>
    <t>Philosophy</t>
  </si>
  <si>
    <t>Pastoral Ministry</t>
  </si>
  <si>
    <t>Psychology</t>
  </si>
  <si>
    <t>Radiologic Technology</t>
  </si>
  <si>
    <t>Respiratory Care</t>
  </si>
  <si>
    <t>Secondary Education</t>
  </si>
  <si>
    <t>Sociology</t>
  </si>
  <si>
    <t>Sports Communication</t>
  </si>
  <si>
    <t>Theology</t>
  </si>
  <si>
    <t>Theater</t>
  </si>
  <si>
    <t>Undecided</t>
  </si>
  <si>
    <t>Occup. Therapy Assistant</t>
  </si>
  <si>
    <t>Mgmt Inofrm Systems</t>
  </si>
  <si>
    <t>Top 5</t>
  </si>
  <si>
    <t>Institution</t>
  </si>
  <si>
    <t>Fort Hays State University</t>
  </si>
  <si>
    <t>Hutchinson Community College</t>
  </si>
  <si>
    <t>Wichita State University</t>
  </si>
  <si>
    <t>New Enrollment by Major</t>
  </si>
  <si>
    <t>Interdisciplinary</t>
  </si>
  <si>
    <t>MBA</t>
  </si>
  <si>
    <t>Radiology Technology</t>
  </si>
  <si>
    <t>Athletic Participation by Sport</t>
  </si>
  <si>
    <t>Sport</t>
  </si>
  <si>
    <t>Student Manager or Assistant</t>
  </si>
  <si>
    <t>Roster On</t>
  </si>
  <si>
    <t>Baseball - Men</t>
  </si>
  <si>
    <t>Basketball - Men</t>
  </si>
  <si>
    <t>Basketball - Women</t>
  </si>
  <si>
    <t>Bowling - Men</t>
  </si>
  <si>
    <t>Bowling - Women</t>
  </si>
  <si>
    <t>Cheer/Dance</t>
  </si>
  <si>
    <t>Cross Country - Men</t>
  </si>
  <si>
    <t>Cross Country - Women</t>
  </si>
  <si>
    <t>Golf - Women</t>
  </si>
  <si>
    <t>Golf - Men</t>
  </si>
  <si>
    <t>Soccer - Men</t>
  </si>
  <si>
    <t>Soccer - Women</t>
  </si>
  <si>
    <t>Softball - Women</t>
  </si>
  <si>
    <t>Tennis - Men</t>
  </si>
  <si>
    <t>Tennis - Women</t>
  </si>
  <si>
    <t>Triathlon - Men</t>
  </si>
  <si>
    <t>Triathlon - Women</t>
  </si>
  <si>
    <t>Volleyball - Women</t>
  </si>
  <si>
    <t>Wrestling</t>
  </si>
  <si>
    <t>Transfer Enrollment by Transfer Institution</t>
  </si>
  <si>
    <t xml:space="preserve">Note: Demographics are shown by primary location of where students take courses. </t>
  </si>
  <si>
    <t>MAT</t>
  </si>
  <si>
    <t>MSED</t>
  </si>
  <si>
    <t>MSNA</t>
  </si>
  <si>
    <t>MSW</t>
  </si>
  <si>
    <t>MTS</t>
  </si>
  <si>
    <t xml:space="preserve">Note: Majors are shown by primary location of where students take courses. </t>
  </si>
  <si>
    <t>Master of Arts in Theology (MAT)</t>
  </si>
  <si>
    <t>Master of Business Administration (MBA)</t>
  </si>
  <si>
    <t>Master of Secondary Education (MSED)</t>
  </si>
  <si>
    <t>Master of Theological Studies (MTS)</t>
  </si>
  <si>
    <t>Nurse Anesthesia (NAN)</t>
  </si>
  <si>
    <t>Pastoral Ministry (PMIN)</t>
  </si>
  <si>
    <t>Social Work (SWK)</t>
  </si>
  <si>
    <t>Total Headcount by Primary Location</t>
  </si>
  <si>
    <t>Section</t>
  </si>
  <si>
    <t>Tab Name</t>
  </si>
  <si>
    <t>Transfer Institutions</t>
  </si>
  <si>
    <t>Total Student Headcount and Student FTE</t>
  </si>
  <si>
    <t>Undergraduate Student Demographics</t>
  </si>
  <si>
    <t>Undergraduate Students by Major</t>
  </si>
  <si>
    <t>Graduate Student Demographics</t>
  </si>
  <si>
    <t>Athletic Participation</t>
  </si>
  <si>
    <t>Graduate Students by Major</t>
  </si>
  <si>
    <t>Newman University</t>
  </si>
  <si>
    <t>Day 20 Fact Book</t>
  </si>
  <si>
    <t>Table of Contents</t>
  </si>
  <si>
    <t>Housing by New Enrollment Cohort</t>
  </si>
  <si>
    <t>Religious Affiliation by New Enrollment Cohort</t>
  </si>
  <si>
    <t>Gender by New Enrollment Cohort</t>
  </si>
  <si>
    <t>Geographic District by New Enrollment Cohort</t>
  </si>
  <si>
    <t>Ethnicity by New Enrollment Cohort</t>
  </si>
  <si>
    <t>Athlete by New Enrollment Cohort</t>
  </si>
  <si>
    <t>Time Code by New Enrollment Cohort</t>
  </si>
  <si>
    <t>Age by New Enrollment Cohort</t>
  </si>
  <si>
    <t>Class Division by New Enrollment Cohort</t>
  </si>
  <si>
    <t>New Enrollment by Major and Cohort</t>
  </si>
  <si>
    <t xml:space="preserve">            Advanced Standing students are excluded.</t>
  </si>
  <si>
    <t>Housing by Primary Location</t>
  </si>
  <si>
    <t>Religious Affiliation by Primary Location</t>
  </si>
  <si>
    <t>Geographic District by Primary Location</t>
  </si>
  <si>
    <t>Gender by Primary Location</t>
  </si>
  <si>
    <t>Ethnicity by Primary Location</t>
  </si>
  <si>
    <t>Athlete by Primary Location</t>
  </si>
  <si>
    <t>Age by Primary Location</t>
  </si>
  <si>
    <t>Class Division by Primary Location</t>
  </si>
  <si>
    <t>Time Code by Primary Location</t>
  </si>
  <si>
    <t>Expected Degree by Primary Location</t>
  </si>
  <si>
    <t>Expected Degree Type by Primary Location</t>
  </si>
  <si>
    <t xml:space="preserve"> UG Demographics</t>
  </si>
  <si>
    <t>UG by Major</t>
  </si>
  <si>
    <t>GR Demographics</t>
  </si>
  <si>
    <t>GR by Major</t>
  </si>
  <si>
    <t>Pages</t>
  </si>
  <si>
    <t>1 - 5</t>
  </si>
  <si>
    <t>1</t>
  </si>
  <si>
    <t>1 - 6</t>
  </si>
  <si>
    <t>1 - 2</t>
  </si>
  <si>
    <t>Masters of Theology</t>
  </si>
  <si>
    <t>Masters of Theological Studies</t>
  </si>
  <si>
    <t>Masters Social Work</t>
  </si>
  <si>
    <t>Communications</t>
  </si>
  <si>
    <t>Finance</t>
  </si>
  <si>
    <t>Marketing</t>
  </si>
  <si>
    <t>Sports Comm</t>
  </si>
  <si>
    <t>Butler County Community Coll</t>
  </si>
  <si>
    <t>Labette Community College</t>
  </si>
  <si>
    <t>Pratt Community College</t>
  </si>
  <si>
    <t>Top 3</t>
  </si>
  <si>
    <t>Business Strat. Intel.</t>
  </si>
  <si>
    <t>Management Info. Systems</t>
  </si>
  <si>
    <t>Philosophy of Theo. Studies</t>
  </si>
  <si>
    <t>Social Work UnderGrad</t>
  </si>
  <si>
    <t>Biomedical Sciences</t>
  </si>
  <si>
    <t>Pre-Engineering</t>
  </si>
  <si>
    <t>BSW</t>
  </si>
  <si>
    <t>Social Work Undergrad</t>
  </si>
  <si>
    <t>Non-Degree Seeking Grad. Education</t>
  </si>
  <si>
    <t>Kansas State University</t>
  </si>
  <si>
    <t>Emporia State University</t>
  </si>
  <si>
    <t>First-time</t>
  </si>
  <si>
    <t>Business Data Analytics</t>
  </si>
  <si>
    <t>International Studies</t>
  </si>
  <si>
    <t>Masters of Nurse Anesthesia</t>
  </si>
  <si>
    <t>Diagnostic Medical Sonography</t>
  </si>
  <si>
    <t>Masters of Business Administration</t>
  </si>
  <si>
    <t>Masters of Education</t>
  </si>
  <si>
    <t>Dodge City Community College</t>
  </si>
  <si>
    <t>Hesston College</t>
  </si>
  <si>
    <t>Friends University</t>
  </si>
  <si>
    <t>Pikes Peak Community College</t>
  </si>
  <si>
    <t>Organizational Leadership</t>
  </si>
  <si>
    <t>Fall 2020</t>
  </si>
  <si>
    <t>Allen County Community College</t>
  </si>
  <si>
    <t>American Public University System</t>
  </si>
  <si>
    <t>Arkansas State University</t>
  </si>
  <si>
    <t>Barton Community College</t>
  </si>
  <si>
    <t>Bethany College</t>
  </si>
  <si>
    <t>Central New Mexico Comm College</t>
  </si>
  <si>
    <t>Citrus College</t>
  </si>
  <si>
    <t>Clarendon College</t>
  </si>
  <si>
    <t>Coffeyville Community College</t>
  </si>
  <si>
    <t>Colby Community College</t>
  </si>
  <si>
    <t>College Of Marin</t>
  </si>
  <si>
    <t>Cowley County Community Coll</t>
  </si>
  <si>
    <t>Eastern Oklahoma State College</t>
  </si>
  <si>
    <t>Erie Community College-City</t>
  </si>
  <si>
    <t>Escuela Normal Centro de Actualizacion del Magisterio</t>
  </si>
  <si>
    <t>Federal University of Para</t>
  </si>
  <si>
    <t>Gadsden State Community Coll</t>
  </si>
  <si>
    <t>Garden City Community College</t>
  </si>
  <si>
    <t>Houston CC System</t>
  </si>
  <si>
    <t>Howard University</t>
  </si>
  <si>
    <t>International College</t>
  </si>
  <si>
    <t>Johnson County Community Coll</t>
  </si>
  <si>
    <t>Lake Erie College</t>
  </si>
  <si>
    <t>McPherson College</t>
  </si>
  <si>
    <t>Missouri Southern State University</t>
  </si>
  <si>
    <t>MS Gulf Coast CC Perkinston</t>
  </si>
  <si>
    <t>Neosho County Community Coll</t>
  </si>
  <si>
    <t>Olympic College</t>
  </si>
  <si>
    <t>Otero Junior College</t>
  </si>
  <si>
    <t>Pittsburg State University</t>
  </si>
  <si>
    <t>Rogers State University</t>
  </si>
  <si>
    <t>Saint Martin's College</t>
  </si>
  <si>
    <t>Savannah College of Art and Design</t>
  </si>
  <si>
    <t>Seward County Community Coll</t>
  </si>
  <si>
    <t>South Puget Sound Comm College</t>
  </si>
  <si>
    <t>St. Thomas University</t>
  </si>
  <si>
    <t>Tusculum College</t>
  </si>
  <si>
    <t>Univ Of Missouri-Kansas City</t>
  </si>
  <si>
    <t>Univ/Tx Of The Permian Basin</t>
  </si>
  <si>
    <t>University Of Central Oklahoma</t>
  </si>
  <si>
    <t>University Of Oklahoma</t>
  </si>
  <si>
    <t>Upper Iowa University</t>
  </si>
  <si>
    <t>Valencia College</t>
  </si>
  <si>
    <t>Vanderbilt University</t>
  </si>
  <si>
    <t>Washburn University Of Topeka</t>
  </si>
  <si>
    <t>Wichita State University Campus of Applied Sciences and Technology</t>
  </si>
  <si>
    <t>Williams Baptist College</t>
  </si>
  <si>
    <t>Note: On-campus students come from 23 states and 25 countries.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</si>
</sst>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64" fontId="0" fillId="0" borderId="0" xfId="1" applyNumberFormat="1" applyFont="1"/>
    <xf numFmtId="0" fontId="0" fillId="0" borderId="0" xfId="0" applyFill="1" applyBorder="1"/>
    <xf numFmtId="1" fontId="0" fillId="0" borderId="0" xfId="0" applyNumberFormat="1" applyFill="1" applyBorder="1"/>
    <xf numFmtId="9" fontId="0" fillId="0" borderId="2" xfId="1" applyNumberFormat="1" applyFont="1" applyBorder="1"/>
    <xf numFmtId="9" fontId="0" fillId="0" borderId="0" xfId="1" applyNumberFormat="1" applyFont="1" applyBorder="1"/>
    <xf numFmtId="1" fontId="0" fillId="0" borderId="0" xfId="0" applyNumberFormat="1"/>
    <xf numFmtId="1" fontId="0" fillId="0" borderId="2" xfId="0" applyNumberFormat="1" applyBorder="1"/>
    <xf numFmtId="0" fontId="0" fillId="2" borderId="0" xfId="0" applyFill="1"/>
    <xf numFmtId="0" fontId="2" fillId="0" borderId="3" xfId="0" applyFont="1" applyBorder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164" fontId="0" fillId="2" borderId="0" xfId="1" applyNumberFormat="1" applyFont="1" applyFill="1"/>
    <xf numFmtId="0" fontId="0" fillId="3" borderId="4" xfId="0" applyFill="1" applyBorder="1"/>
    <xf numFmtId="0" fontId="0" fillId="3" borderId="0" xfId="0" applyFill="1" applyBorder="1"/>
    <xf numFmtId="164" fontId="0" fillId="3" borderId="0" xfId="1" applyNumberFormat="1" applyFont="1" applyFill="1"/>
    <xf numFmtId="0" fontId="0" fillId="4" borderId="4" xfId="0" applyFill="1" applyBorder="1"/>
    <xf numFmtId="0" fontId="0" fillId="4" borderId="0" xfId="0" applyFill="1" applyBorder="1"/>
    <xf numFmtId="164" fontId="0" fillId="4" borderId="0" xfId="1" applyNumberFormat="1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5" borderId="4" xfId="0" applyFill="1" applyBorder="1"/>
    <xf numFmtId="1" fontId="0" fillId="5" borderId="0" xfId="0" applyNumberFormat="1" applyFill="1"/>
    <xf numFmtId="164" fontId="0" fillId="5" borderId="0" xfId="1" applyNumberFormat="1" applyFont="1" applyFill="1"/>
    <xf numFmtId="1" fontId="0" fillId="0" borderId="0" xfId="0" applyNumberFormat="1" applyFill="1"/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/>
    <xf numFmtId="0" fontId="8" fillId="0" borderId="0" xfId="2" quotePrefix="1" applyFont="1"/>
    <xf numFmtId="49" fontId="0" fillId="0" borderId="0" xfId="0" applyNumberFormat="1" applyAlignment="1">
      <alignment horizontal="right"/>
    </xf>
    <xf numFmtId="0" fontId="0" fillId="6" borderId="0" xfId="0" applyFill="1" applyBorder="1"/>
    <xf numFmtId="164" fontId="0" fillId="6" borderId="0" xfId="1" applyNumberFormat="1" applyFont="1" applyFill="1"/>
    <xf numFmtId="0" fontId="0" fillId="0" borderId="0" xfId="0" applyFill="1"/>
    <xf numFmtId="164" fontId="0" fillId="0" borderId="0" xfId="1" applyNumberFormat="1" applyFont="1" applyFill="1"/>
    <xf numFmtId="0" fontId="0" fillId="7" borderId="0" xfId="0" applyFill="1" applyBorder="1"/>
    <xf numFmtId="164" fontId="0" fillId="7" borderId="0" xfId="1" applyNumberFormat="1" applyFont="1" applyFill="1"/>
    <xf numFmtId="0" fontId="0" fillId="0" borderId="5" xfId="0" applyBorder="1"/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2"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Table Style 1" pivot="0" count="1">
      <tableStyleElement type="wholeTable" dxfId="1"/>
    </tableStyle>
    <tableStyle name="Table Style 2" pivot="0" count="1">
      <tableStyleElement type="wholeTable" dxfId="0"/>
    </tableStyle>
    <tableStyle name="Table Style 3" pivot="0" count="0"/>
  </tableStyles>
  <colors>
    <mruColors>
      <color rgb="FFFFCC99"/>
      <color rgb="FF7893B4"/>
      <color rgb="FFCCD4E6"/>
      <color rgb="FFC4D0DE"/>
      <color rgb="FF080CBC"/>
      <color rgb="FF851C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Headcount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'Total Headcount'!$B$4</c:f>
              <c:strCache>
                <c:ptCount val="1"/>
                <c:pt idx="0">
                  <c:v>Active On Campus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'Total Headcount'!$A$5:$A$9</c15:sqref>
                  </c15:fullRef>
                </c:ext>
              </c:extLst>
              <c:f>('Total Headcount'!$A$5,'Total Headcount'!$A$8:$A$9)</c:f>
              <c:strCache>
                <c:ptCount val="3"/>
                <c:pt idx="1">
                  <c:v>Undergraduate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Headcount'!$B$5:$B$9</c15:sqref>
                  </c15:fullRef>
                </c:ext>
              </c:extLst>
              <c:f>('Total Headcount'!$B$5,'Total Headcount'!$B$8:$B$9)</c:f>
              <c:numCache>
                <c:formatCode>General</c:formatCode>
                <c:ptCount val="3"/>
                <c:pt idx="1">
                  <c:v>732</c:v>
                </c:pt>
                <c:pt idx="2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6-419F-AAD5-C90BC7C4932B}"/>
            </c:ext>
          </c:extLst>
        </c:ser>
        <c:ser>
          <c:idx val="1"/>
          <c:order val="1"/>
          <c:tx>
            <c:strRef>
              <c:f>'Total Headcount'!$C$4</c:f>
              <c:strCache>
                <c:ptCount val="1"/>
                <c:pt idx="0">
                  <c:v>Active Online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'Total Headcount'!$A$5:$A$9</c15:sqref>
                  </c15:fullRef>
                </c:ext>
              </c:extLst>
              <c:f>('Total Headcount'!$A$5,'Total Headcount'!$A$8:$A$9)</c:f>
              <c:strCache>
                <c:ptCount val="3"/>
                <c:pt idx="1">
                  <c:v>Undergraduate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Headcount'!$C$5:$C$9</c15:sqref>
                  </c15:fullRef>
                </c:ext>
              </c:extLst>
              <c:f>('Total Headcount'!$C$5,'Total Headcount'!$C$8:$C$9)</c:f>
              <c:numCache>
                <c:formatCode>General</c:formatCode>
                <c:ptCount val="3"/>
                <c:pt idx="1">
                  <c:v>143</c:v>
                </c:pt>
                <c:pt idx="2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D6-419F-AAD5-C90BC7C4932B}"/>
            </c:ext>
          </c:extLst>
        </c:ser>
        <c:ser>
          <c:idx val="2"/>
          <c:order val="2"/>
          <c:tx>
            <c:strRef>
              <c:f>'Total Headcount'!$D$4</c:f>
              <c:strCache>
                <c:ptCount val="1"/>
                <c:pt idx="0">
                  <c:v>Active Off Campus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'Total Headcount'!$A$5:$A$9</c15:sqref>
                  </c15:fullRef>
                </c:ext>
              </c:extLst>
              <c:f>('Total Headcount'!$A$5,'Total Headcount'!$A$8:$A$9)</c:f>
              <c:strCache>
                <c:ptCount val="3"/>
                <c:pt idx="1">
                  <c:v>Undergraduate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Headcount'!$D$5:$D$9</c15:sqref>
                  </c15:fullRef>
                </c:ext>
              </c:extLst>
              <c:f>('Total Headcount'!$D$5,'Total Headcount'!$D$8:$D$9)</c:f>
              <c:numCache>
                <c:formatCode>General</c:formatCode>
                <c:ptCount val="3"/>
                <c:pt idx="1">
                  <c:v>183</c:v>
                </c:pt>
                <c:pt idx="2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D6-419F-AAD5-C90BC7C49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161720"/>
        <c:axId val="50281872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'Total Headcount'!$E$4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'Total Headcount'!$A$5:$A$9</c15:sqref>
                        </c15:fullRef>
                        <c15:formulaRef>
                          <c15:sqref>('Total Headcount'!$A$5,'Total Headcount'!$A$8:$A$9)</c15:sqref>
                        </c15:formulaRef>
                      </c:ext>
                    </c:extLst>
                    <c:strCache>
                      <c:ptCount val="3"/>
                      <c:pt idx="1">
                        <c:v>Undergraduate</c:v>
                      </c:pt>
                      <c:pt idx="2">
                        <c:v>Graduate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'Total Headcount'!$E$5:$E$9</c15:sqref>
                        </c15:fullRef>
                        <c15:formulaRef>
                          <c15:sqref>('Total Headcount'!$E$5,'Total Headcount'!$E$8:$E$9)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1">
                        <c:v>1058</c:v>
                      </c:pt>
                      <c:pt idx="2">
                        <c:v>476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D6-419F-AAD5-C90BC7C4932B}"/>
                  </c:ext>
                </c:extLst>
              </c15:ser>
            </c15:filteredBarSeries>
          </c:ext>
        </c:extLst>
      </c:barChart>
      <c:catAx>
        <c:axId val="418161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818720"/>
        <c:crosses val="autoZero"/>
        <c:auto val="1"/>
        <c:lblAlgn val="ctr"/>
        <c:lblOffset val="100"/>
        <c:noMultiLvlLbl val="0"/>
      </c:catAx>
      <c:valAx>
        <c:axId val="502818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6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</a:t>
            </a:r>
          </a:p>
        </c:rich>
      </c:tx>
      <c:layout>
        <c:manualLayout>
          <c:xMode val="edge"/>
          <c:yMode val="edge"/>
          <c:x val="0.2273079766460054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10-479B-8D1C-75B577245C1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10-479B-8D1C-75B577245C1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10-479B-8D1C-75B577245C1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310-479B-8D1C-75B577245C1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310-479B-8D1C-75B577245C1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310-479B-8D1C-75B577245C1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310-479B-8D1C-75B577245C1F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310-479B-8D1C-75B577245C1F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310-479B-8D1C-75B577245C1F}"/>
              </c:ext>
            </c:extLst>
          </c:dPt>
          <c:cat>
            <c:strRef>
              <c:f>'New Enrollment Demographics'!$A$93:$A$101</c:f>
              <c:strCache>
                <c:ptCount val="9"/>
                <c:pt idx="0">
                  <c:v>African American</c:v>
                </c:pt>
                <c:pt idx="1">
                  <c:v>Asian</c:v>
                </c:pt>
                <c:pt idx="2">
                  <c:v>Caucasian</c:v>
                </c:pt>
                <c:pt idx="3">
                  <c:v>Hispanic</c:v>
                </c:pt>
                <c:pt idx="4">
                  <c:v>Native American</c:v>
                </c:pt>
                <c:pt idx="5">
                  <c:v>Non-Resident</c:v>
                </c:pt>
                <c:pt idx="6">
                  <c:v>Pacific Islander</c:v>
                </c:pt>
                <c:pt idx="7">
                  <c:v>Two or More</c:v>
                </c:pt>
                <c:pt idx="8">
                  <c:v>Unknown</c:v>
                </c:pt>
              </c:strCache>
            </c:strRef>
          </c:cat>
          <c:val>
            <c:numRef>
              <c:f>'New Enrollment Demographics'!$D$93:$D$101</c:f>
              <c:numCache>
                <c:formatCode>General</c:formatCode>
                <c:ptCount val="9"/>
                <c:pt idx="0">
                  <c:v>14</c:v>
                </c:pt>
                <c:pt idx="1">
                  <c:v>2</c:v>
                </c:pt>
                <c:pt idx="2">
                  <c:v>115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A-41A0-AA82-C12FC684C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GRADUATE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68-4E62-AE82-C8183CF3AB4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68-4E62-AE82-C8183CF3AB4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68-4E62-AE82-C8183CF3AB4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68-4E62-AE82-C8183CF3AB4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568-4E62-AE82-C8183CF3AB4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568-4E62-AE82-C8183CF3AB4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568-4E62-AE82-C8183CF3AB4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568-4E62-AE82-C8183CF3AB41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568-4E62-AE82-C8183CF3AB41}"/>
              </c:ext>
            </c:extLst>
          </c:dPt>
          <c:cat>
            <c:strRef>
              <c:f>'New Enrollment Demographics'!$A$93:$A$101</c:f>
              <c:strCache>
                <c:ptCount val="9"/>
                <c:pt idx="0">
                  <c:v>African American</c:v>
                </c:pt>
                <c:pt idx="1">
                  <c:v>Asian</c:v>
                </c:pt>
                <c:pt idx="2">
                  <c:v>Caucasian</c:v>
                </c:pt>
                <c:pt idx="3">
                  <c:v>Hispanic</c:v>
                </c:pt>
                <c:pt idx="4">
                  <c:v>Native American</c:v>
                </c:pt>
                <c:pt idx="5">
                  <c:v>Non-Resident</c:v>
                </c:pt>
                <c:pt idx="6">
                  <c:v>Pacific Islander</c:v>
                </c:pt>
                <c:pt idx="7">
                  <c:v>Two or More</c:v>
                </c:pt>
                <c:pt idx="8">
                  <c:v>Unknown</c:v>
                </c:pt>
              </c:strCache>
            </c:strRef>
          </c:cat>
          <c:val>
            <c:numRef>
              <c:f>'New Enrollment Demographics'!$F$93:$F$101</c:f>
              <c:numCache>
                <c:formatCode>General</c:formatCode>
                <c:ptCount val="9"/>
                <c:pt idx="0">
                  <c:v>10</c:v>
                </c:pt>
                <c:pt idx="1">
                  <c:v>1</c:v>
                </c:pt>
                <c:pt idx="2">
                  <c:v>70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2-4BB4-A13E-84ED798D5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Transfer Students by Previous Institutions-</a:t>
            </a:r>
            <a:r>
              <a:rPr lang="en-US" baseline="0"/>
              <a:t> Top 10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'Transfer Institutions'!$A$5:$A$15</c:f>
              <c:strCache>
                <c:ptCount val="11"/>
                <c:pt idx="0">
                  <c:v>Butler County Community Coll</c:v>
                </c:pt>
                <c:pt idx="1">
                  <c:v>Cowley County Community Coll</c:v>
                </c:pt>
                <c:pt idx="2">
                  <c:v>Garden City Community College</c:v>
                </c:pt>
                <c:pt idx="3">
                  <c:v>Wichita State University</c:v>
                </c:pt>
                <c:pt idx="4">
                  <c:v>Dodge City Community College</c:v>
                </c:pt>
                <c:pt idx="5">
                  <c:v>Fort Hays State University</c:v>
                </c:pt>
                <c:pt idx="6">
                  <c:v>Hutchinson Community College</c:v>
                </c:pt>
                <c:pt idx="7">
                  <c:v>Seward County Community Coll</c:v>
                </c:pt>
                <c:pt idx="8">
                  <c:v>Labette Community College</c:v>
                </c:pt>
                <c:pt idx="9">
                  <c:v>Wichita State University Campus of Applied Sciences and Technology</c:v>
                </c:pt>
                <c:pt idx="10">
                  <c:v>Barton Community College</c:v>
                </c:pt>
              </c:strCache>
            </c:strRef>
          </c:cat>
          <c:val>
            <c:numRef>
              <c:f>'Transfer Institutions'!$B$5:$B$15</c:f>
              <c:numCache>
                <c:formatCode>General</c:formatCode>
                <c:ptCount val="11"/>
                <c:pt idx="0">
                  <c:v>28</c:v>
                </c:pt>
                <c:pt idx="1">
                  <c:v>19</c:v>
                </c:pt>
                <c:pt idx="2">
                  <c:v>11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0-4871-935A-048C6BB4585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01461944"/>
        <c:axId val="501465552"/>
      </c:barChart>
      <c:catAx>
        <c:axId val="50146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65552"/>
        <c:crosses val="autoZero"/>
        <c:auto val="1"/>
        <c:lblAlgn val="ctr"/>
        <c:lblOffset val="100"/>
        <c:noMultiLvlLbl val="0"/>
      </c:catAx>
      <c:valAx>
        <c:axId val="501465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01461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 by Primary Location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 UG Demographics'!$A$129</c:f>
              <c:strCache>
                <c:ptCount val="1"/>
                <c:pt idx="0">
                  <c:v>Less than 25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 UG Demographics'!$B$127:$G$127</c15:sqref>
                  </c15:fullRef>
                </c:ext>
              </c:extLst>
              <c:f>(' UG Demographics'!$B$127,' UG Demographics'!$D$127,' UG Demographics'!$F$127)</c:f>
              <c:strCache>
                <c:ptCount val="3"/>
                <c:pt idx="0">
                  <c:v>On-Campus</c:v>
                </c:pt>
                <c:pt idx="1">
                  <c:v>Online</c:v>
                </c:pt>
                <c:pt idx="2">
                  <c:v>Off-Campus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UG Demographics'!$B$129:$G$129</c15:sqref>
                  </c15:fullRef>
                </c:ext>
              </c:extLst>
              <c:f>(' UG Demographics'!$B$129,' UG Demographics'!$D$129,' UG Demographics'!$F$129)</c:f>
              <c:numCache>
                <c:formatCode>0.0%</c:formatCode>
                <c:ptCount val="3"/>
                <c:pt idx="0" formatCode="General">
                  <c:v>620</c:v>
                </c:pt>
                <c:pt idx="1" formatCode="General">
                  <c:v>113</c:v>
                </c:pt>
                <c:pt idx="2" formatCode="General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D-411E-B6D7-698A07DC3FFF}"/>
            </c:ext>
          </c:extLst>
        </c:ser>
        <c:ser>
          <c:idx val="2"/>
          <c:order val="2"/>
          <c:tx>
            <c:strRef>
              <c:f>' UG Demographics'!$A$130</c:f>
              <c:strCache>
                <c:ptCount val="1"/>
                <c:pt idx="0">
                  <c:v>25 or Older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 UG Demographics'!$B$127:$G$127</c15:sqref>
                  </c15:fullRef>
                </c:ext>
              </c:extLst>
              <c:f>(' UG Demographics'!$B$127,' UG Demographics'!$D$127,' UG Demographics'!$F$127)</c:f>
              <c:strCache>
                <c:ptCount val="3"/>
                <c:pt idx="0">
                  <c:v>On-Campus</c:v>
                </c:pt>
                <c:pt idx="1">
                  <c:v>Online</c:v>
                </c:pt>
                <c:pt idx="2">
                  <c:v>Off-Campus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UG Demographics'!$B$130:$G$130</c15:sqref>
                  </c15:fullRef>
                </c:ext>
              </c:extLst>
              <c:f>(' UG Demographics'!$B$130,' UG Demographics'!$D$130,' UG Demographics'!$F$130)</c:f>
              <c:numCache>
                <c:formatCode>0.0%</c:formatCode>
                <c:ptCount val="3"/>
                <c:pt idx="0" formatCode="General">
                  <c:v>112</c:v>
                </c:pt>
                <c:pt idx="1" formatCode="General">
                  <c:v>30</c:v>
                </c:pt>
                <c:pt idx="2" formatCode="General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FD-411E-B6D7-698A07DC3F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57303544"/>
        <c:axId val="4573045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 UG Demographics'!$A$128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 UG Demographics'!$B$127:$G$127</c15:sqref>
                        </c15:fullRef>
                        <c15:formulaRef>
                          <c15:sqref>(' UG Demographics'!$B$127,' UG Demographics'!$D$127,' UG Demographics'!$F$127)</c15:sqref>
                        </c15:formulaRef>
                      </c:ext>
                    </c:extLst>
                    <c:strCache>
                      <c:ptCount val="3"/>
                      <c:pt idx="0">
                        <c:v>On-Campus</c:v>
                      </c:pt>
                      <c:pt idx="1">
                        <c:v>Online</c:v>
                      </c:pt>
                      <c:pt idx="2">
                        <c:v>Off-Campus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 UG Demographics'!$B$128:$G$128</c15:sqref>
                        </c15:fullRef>
                        <c15:formulaRef>
                          <c15:sqref>(' UG Demographics'!$B$128,' UG Demographics'!$D$128,' UG Demographics'!$F$128)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1FD-411E-B6D7-698A07DC3FFF}"/>
                  </c:ext>
                </c:extLst>
              </c15:ser>
            </c15:filteredBarSeries>
          </c:ext>
        </c:extLst>
      </c:barChart>
      <c:catAx>
        <c:axId val="457303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304528"/>
        <c:crosses val="autoZero"/>
        <c:auto val="1"/>
        <c:lblAlgn val="ctr"/>
        <c:lblOffset val="100"/>
        <c:noMultiLvlLbl val="0"/>
      </c:catAx>
      <c:valAx>
        <c:axId val="457304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730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Housing for Students Taking Courses</a:t>
            </a:r>
            <a:r>
              <a:rPr lang="en-US" baseline="0"/>
              <a:t> at the Main Campus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089-4741-8A03-1758BF2CE6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089-4741-8A03-1758BF2CE6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089-4741-8A03-1758BF2CE68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 UG Demographics'!$A$10:$A$12</c:f>
              <c:strCache>
                <c:ptCount val="3"/>
                <c:pt idx="0">
                  <c:v>Live on campus</c:v>
                </c:pt>
                <c:pt idx="1">
                  <c:v>Live at home</c:v>
                </c:pt>
                <c:pt idx="2">
                  <c:v>Live off campus</c:v>
                </c:pt>
              </c:strCache>
            </c:strRef>
          </c:cat>
          <c:val>
            <c:numRef>
              <c:f>' UG Demographics'!$B$10:$B$12</c:f>
              <c:numCache>
                <c:formatCode>General</c:formatCode>
                <c:ptCount val="3"/>
                <c:pt idx="0">
                  <c:v>146</c:v>
                </c:pt>
                <c:pt idx="1">
                  <c:v>545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89-4741-8A03-1758BF2CE68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F10-46BF-8A51-3372E70FBD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F10-46BF-8A51-3372E70FBD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F10-46BF-8A51-3372E70FBDB1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 UG Demographics'!$A$10:$A$12</c:f>
              <c:strCache>
                <c:ptCount val="3"/>
                <c:pt idx="0">
                  <c:v>Live on campus</c:v>
                </c:pt>
                <c:pt idx="1">
                  <c:v>Live at home</c:v>
                </c:pt>
                <c:pt idx="2">
                  <c:v>Live off campus</c:v>
                </c:pt>
              </c:strCache>
            </c:strRef>
          </c:cat>
          <c:val>
            <c:numRef>
              <c:f>' UG Demographics'!$D$10:$D$12</c:f>
              <c:numCache>
                <c:formatCode>General</c:formatCode>
                <c:ptCount val="3"/>
                <c:pt idx="0">
                  <c:v>16</c:v>
                </c:pt>
                <c:pt idx="1">
                  <c:v>114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7D-467F-B8D2-C5DD2D27DE89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F10-46BF-8A51-3372E70FBD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F10-46BF-8A51-3372E70FBD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F10-46BF-8A51-3372E70FBDB1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 UG Demographics'!$A$10:$A$12</c:f>
              <c:strCache>
                <c:ptCount val="3"/>
                <c:pt idx="0">
                  <c:v>Live on campus</c:v>
                </c:pt>
                <c:pt idx="1">
                  <c:v>Live at home</c:v>
                </c:pt>
                <c:pt idx="2">
                  <c:v>Live off campus</c:v>
                </c:pt>
              </c:strCache>
            </c:strRef>
          </c:cat>
          <c:val>
            <c:numRef>
              <c:f>' UG Demographics'!$F$10:$F$12</c:f>
              <c:numCache>
                <c:formatCode>General</c:formatCode>
                <c:ptCount val="3"/>
                <c:pt idx="0">
                  <c:v>0</c:v>
                </c:pt>
                <c:pt idx="1">
                  <c:v>180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7D-467F-B8D2-C5DD2D27DE8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On-Campus Undergraduate Ethnicity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FAF-414D-81E6-D4A0B78972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FAF-414D-81E6-D4A0B789723F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6CD-4B12-B489-F83488BAF4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FAF-414D-81E6-D4A0B789723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FAF-414D-81E6-D4A0B789723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FAF-414D-81E6-D4A0B789723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FAF-414D-81E6-D4A0B789723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FAF-414D-81E6-D4A0B789723F}"/>
              </c:ext>
            </c:extLst>
          </c:dPt>
          <c:dPt>
            <c:idx val="8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6CD-4B12-B489-F83488BAF4E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 UG Demographics'!$A$90:$A$98</c:f>
              <c:strCache>
                <c:ptCount val="9"/>
                <c:pt idx="0">
                  <c:v>African American</c:v>
                </c:pt>
                <c:pt idx="1">
                  <c:v>Asian</c:v>
                </c:pt>
                <c:pt idx="2">
                  <c:v>Caucasian</c:v>
                </c:pt>
                <c:pt idx="3">
                  <c:v>Hispanic</c:v>
                </c:pt>
                <c:pt idx="4">
                  <c:v>Native American</c:v>
                </c:pt>
                <c:pt idx="5">
                  <c:v>Non-Resident</c:v>
                </c:pt>
                <c:pt idx="6">
                  <c:v>Pacific Islander</c:v>
                </c:pt>
                <c:pt idx="7">
                  <c:v>Two or More</c:v>
                </c:pt>
                <c:pt idx="8">
                  <c:v>Unknown</c:v>
                </c:pt>
              </c:strCache>
            </c:strRef>
          </c:cat>
          <c:val>
            <c:numRef>
              <c:f>' UG Demographics'!$B$90:$B$98</c:f>
              <c:numCache>
                <c:formatCode>General</c:formatCode>
                <c:ptCount val="9"/>
                <c:pt idx="0">
                  <c:v>34</c:v>
                </c:pt>
                <c:pt idx="1">
                  <c:v>50</c:v>
                </c:pt>
                <c:pt idx="2">
                  <c:v>482</c:v>
                </c:pt>
                <c:pt idx="3">
                  <c:v>87</c:v>
                </c:pt>
                <c:pt idx="4">
                  <c:v>10</c:v>
                </c:pt>
                <c:pt idx="5">
                  <c:v>34</c:v>
                </c:pt>
                <c:pt idx="6">
                  <c:v>2</c:v>
                </c:pt>
                <c:pt idx="7">
                  <c:v>10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D-4B12-B489-F83488BAF4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FAF-414D-81E6-D4A0B78972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FAF-414D-81E6-D4A0B78972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FAF-414D-81E6-D4A0B78972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8FAF-414D-81E6-D4A0B789723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FAF-414D-81E6-D4A0B789723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8FAF-414D-81E6-D4A0B789723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8FAF-414D-81E6-D4A0B789723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8FAF-414D-81E6-D4A0B789723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8FAF-414D-81E6-D4A0B789723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 UG Demographics'!$A$90:$A$98</c:f>
              <c:strCache>
                <c:ptCount val="9"/>
                <c:pt idx="0">
                  <c:v>African American</c:v>
                </c:pt>
                <c:pt idx="1">
                  <c:v>Asian</c:v>
                </c:pt>
                <c:pt idx="2">
                  <c:v>Caucasian</c:v>
                </c:pt>
                <c:pt idx="3">
                  <c:v>Hispanic</c:v>
                </c:pt>
                <c:pt idx="4">
                  <c:v>Native American</c:v>
                </c:pt>
                <c:pt idx="5">
                  <c:v>Non-Resident</c:v>
                </c:pt>
                <c:pt idx="6">
                  <c:v>Pacific Islander</c:v>
                </c:pt>
                <c:pt idx="7">
                  <c:v>Two or More</c:v>
                </c:pt>
                <c:pt idx="8">
                  <c:v>Unknown</c:v>
                </c:pt>
              </c:strCache>
            </c:strRef>
          </c:cat>
          <c:val>
            <c:numRef>
              <c:f>' UG Demographics'!$C$90:$C$98</c:f>
              <c:numCache>
                <c:formatCode>0.0%</c:formatCode>
                <c:ptCount val="9"/>
                <c:pt idx="0">
                  <c:v>4.6448087431693992E-2</c:v>
                </c:pt>
                <c:pt idx="1">
                  <c:v>6.8306010928961755E-2</c:v>
                </c:pt>
                <c:pt idx="2">
                  <c:v>0.65846994535519121</c:v>
                </c:pt>
                <c:pt idx="3">
                  <c:v>0.11885245901639344</c:v>
                </c:pt>
                <c:pt idx="4">
                  <c:v>1.3661202185792349E-2</c:v>
                </c:pt>
                <c:pt idx="5">
                  <c:v>4.6448087431693992E-2</c:v>
                </c:pt>
                <c:pt idx="6">
                  <c:v>2.7322404371584699E-3</c:v>
                </c:pt>
                <c:pt idx="7">
                  <c:v>1.3661202185792349E-2</c:v>
                </c:pt>
                <c:pt idx="8">
                  <c:v>3.1420765027322405E-2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D-4B12-B489-F83488BAF4E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On-Campus Undergraduate Class Division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88B-4C98-BBCA-C2920157B2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88B-4C98-BBCA-C2920157B2F4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B2E-40F3-B372-33B36E3FB93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88B-4C98-BBCA-C2920157B2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88B-4C98-BBCA-C2920157B2F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 UG Demographics'!$A$155:$A$159</c:f>
              <c:strCache>
                <c:ptCount val="5"/>
                <c:pt idx="0">
                  <c:v>Freshman</c:v>
                </c:pt>
                <c:pt idx="1">
                  <c:v>Sophomore</c:v>
                </c:pt>
                <c:pt idx="2">
                  <c:v>Junior</c:v>
                </c:pt>
                <c:pt idx="3">
                  <c:v>Senior</c:v>
                </c:pt>
                <c:pt idx="4">
                  <c:v>Unclassified</c:v>
                </c:pt>
              </c:strCache>
            </c:strRef>
          </c:cat>
          <c:val>
            <c:numRef>
              <c:f>' UG Demographics'!$B$155:$B$159</c:f>
              <c:numCache>
                <c:formatCode>General</c:formatCode>
                <c:ptCount val="5"/>
                <c:pt idx="0">
                  <c:v>153</c:v>
                </c:pt>
                <c:pt idx="1">
                  <c:v>123</c:v>
                </c:pt>
                <c:pt idx="2">
                  <c:v>158</c:v>
                </c:pt>
                <c:pt idx="3">
                  <c:v>297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E-40F3-B372-33B36E3FB93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88B-4C98-BBCA-C2920157B2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88B-4C98-BBCA-C2920157B2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88B-4C98-BBCA-C2920157B2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88B-4C98-BBCA-C2920157B2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88B-4C98-BBCA-C2920157B2F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 UG Demographics'!$A$155:$A$159</c:f>
              <c:strCache>
                <c:ptCount val="5"/>
                <c:pt idx="0">
                  <c:v>Freshman</c:v>
                </c:pt>
                <c:pt idx="1">
                  <c:v>Sophomore</c:v>
                </c:pt>
                <c:pt idx="2">
                  <c:v>Junior</c:v>
                </c:pt>
                <c:pt idx="3">
                  <c:v>Senior</c:v>
                </c:pt>
                <c:pt idx="4">
                  <c:v>Unclassified</c:v>
                </c:pt>
              </c:strCache>
            </c:strRef>
          </c:cat>
          <c:val>
            <c:numRef>
              <c:f>' UG Demographics'!$C$155:$C$159</c:f>
              <c:numCache>
                <c:formatCode>0.0%</c:formatCode>
                <c:ptCount val="5"/>
                <c:pt idx="0">
                  <c:v>0.20901639344262296</c:v>
                </c:pt>
                <c:pt idx="1">
                  <c:v>0.16803278688524589</c:v>
                </c:pt>
                <c:pt idx="2">
                  <c:v>0.21584699453551912</c:v>
                </c:pt>
                <c:pt idx="3">
                  <c:v>0.40573770491803279</c:v>
                </c:pt>
                <c:pt idx="4">
                  <c:v>1.366120218579235E-3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E-40F3-B372-33B36E3FB93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On-Campus Undergraduate Expected Degree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 UG Demographics'!$A$191:$A$199</c:f>
              <c:strCache>
                <c:ptCount val="9"/>
                <c:pt idx="0">
                  <c:v>Non-Degree Seeking</c:v>
                </c:pt>
                <c:pt idx="1">
                  <c:v>AA</c:v>
                </c:pt>
                <c:pt idx="2">
                  <c:v>AS</c:v>
                </c:pt>
                <c:pt idx="3">
                  <c:v>ASHS</c:v>
                </c:pt>
                <c:pt idx="4">
                  <c:v>BA</c:v>
                </c:pt>
                <c:pt idx="5">
                  <c:v>BBA</c:v>
                </c:pt>
                <c:pt idx="6">
                  <c:v>BS</c:v>
                </c:pt>
                <c:pt idx="7">
                  <c:v>BSN</c:v>
                </c:pt>
                <c:pt idx="8">
                  <c:v>BSW</c:v>
                </c:pt>
              </c:strCache>
            </c:strRef>
          </c:cat>
          <c:val>
            <c:numRef>
              <c:f>' UG Demographics'!$B$191:$B$199</c:f>
              <c:numCache>
                <c:formatCode>General</c:formatCode>
                <c:ptCount val="9"/>
                <c:pt idx="0">
                  <c:v>16</c:v>
                </c:pt>
                <c:pt idx="1">
                  <c:v>0</c:v>
                </c:pt>
                <c:pt idx="2">
                  <c:v>15</c:v>
                </c:pt>
                <c:pt idx="3">
                  <c:v>70</c:v>
                </c:pt>
                <c:pt idx="4">
                  <c:v>103</c:v>
                </c:pt>
                <c:pt idx="5">
                  <c:v>46</c:v>
                </c:pt>
                <c:pt idx="6">
                  <c:v>338</c:v>
                </c:pt>
                <c:pt idx="7">
                  <c:v>137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4-469F-8EE2-8E7A848F26E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9920936"/>
        <c:axId val="5299199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 UG Demographics'!$A$191:$A$199</c15:sqref>
                        </c15:formulaRef>
                      </c:ext>
                    </c:extLst>
                    <c:strCache>
                      <c:ptCount val="9"/>
                      <c:pt idx="0">
                        <c:v>Non-Degree Seeking</c:v>
                      </c:pt>
                      <c:pt idx="1">
                        <c:v>AA</c:v>
                      </c:pt>
                      <c:pt idx="2">
                        <c:v>AS</c:v>
                      </c:pt>
                      <c:pt idx="3">
                        <c:v>ASHS</c:v>
                      </c:pt>
                      <c:pt idx="4">
                        <c:v>BA</c:v>
                      </c:pt>
                      <c:pt idx="5">
                        <c:v>BBA</c:v>
                      </c:pt>
                      <c:pt idx="6">
                        <c:v>BS</c:v>
                      </c:pt>
                      <c:pt idx="7">
                        <c:v>BSN</c:v>
                      </c:pt>
                      <c:pt idx="8">
                        <c:v>BSW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 UG Demographics'!$C$191:$C$199</c15:sqref>
                        </c15:formulaRef>
                      </c:ext>
                    </c:extLst>
                    <c:numCache>
                      <c:formatCode>0.0%</c:formatCode>
                      <c:ptCount val="9"/>
                      <c:pt idx="0">
                        <c:v>2.185792349726776E-2</c:v>
                      </c:pt>
                      <c:pt idx="1">
                        <c:v>0</c:v>
                      </c:pt>
                      <c:pt idx="2">
                        <c:v>2.0491803278688523E-2</c:v>
                      </c:pt>
                      <c:pt idx="3">
                        <c:v>9.5628415300546443E-2</c:v>
                      </c:pt>
                      <c:pt idx="4">
                        <c:v>0.14071038251366119</c:v>
                      </c:pt>
                      <c:pt idx="5">
                        <c:v>6.2841530054644809E-2</c:v>
                      </c:pt>
                      <c:pt idx="6">
                        <c:v>0.46174863387978143</c:v>
                      </c:pt>
                      <c:pt idx="7">
                        <c:v>0.1871584699453552</c:v>
                      </c:pt>
                      <c:pt idx="8">
                        <c:v>9.562841530054645E-3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4E4-469F-8EE2-8E7A848F26EC}"/>
                  </c:ext>
                </c:extLst>
              </c15:ser>
            </c15:filteredBarSeries>
          </c:ext>
        </c:extLst>
      </c:barChart>
      <c:catAx>
        <c:axId val="52992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919952"/>
        <c:crosses val="autoZero"/>
        <c:auto val="1"/>
        <c:lblAlgn val="ctr"/>
        <c:lblOffset val="100"/>
        <c:noMultiLvlLbl val="0"/>
      </c:catAx>
      <c:valAx>
        <c:axId val="5299199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29920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Graduate Students</a:t>
            </a:r>
          </a:p>
          <a:p>
            <a:pPr>
              <a:defRPr/>
            </a:pPr>
            <a:r>
              <a:rPr lang="en-US"/>
              <a:t>by Religion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'GR Demographics'!$A$19</c:f>
              <c:strCache>
                <c:ptCount val="1"/>
                <c:pt idx="0">
                  <c:v>Catholic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 Demographics'!$B$17:$G$17</c15:sqref>
                  </c15:fullRef>
                </c:ext>
              </c:extLst>
              <c:f>('GR Demographics'!$C$17,'GR Demographics'!$E$17,'GR Demographics'!$G$17)</c:f>
              <c:strCache>
                <c:ptCount val="2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 Demographics'!$B$19:$G$19</c15:sqref>
                  </c15:fullRef>
                </c:ext>
              </c:extLst>
              <c:f>('GR Demographics'!$C$19,'GR Demographics'!$E$19,'GR Demographics'!$G$19)</c:f>
              <c:numCache>
                <c:formatCode>0.0%</c:formatCode>
                <c:ptCount val="3"/>
                <c:pt idx="0">
                  <c:v>0.20979020979020979</c:v>
                </c:pt>
                <c:pt idx="1">
                  <c:v>0.38502673796791442</c:v>
                </c:pt>
                <c:pt idx="2">
                  <c:v>0.16438356164383561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78-432C-A883-45518960FB30}"/>
            </c:ext>
          </c:extLst>
        </c:ser>
        <c:ser>
          <c:idx val="2"/>
          <c:order val="2"/>
          <c:tx>
            <c:strRef>
              <c:f>'GR Demographics'!$A$20</c:f>
              <c:strCache>
                <c:ptCount val="1"/>
                <c:pt idx="0">
                  <c:v>Non-Catholic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 Demographics'!$B$17:$G$17</c15:sqref>
                  </c15:fullRef>
                </c:ext>
              </c:extLst>
              <c:f>('GR Demographics'!$C$17,'GR Demographics'!$E$17,'GR Demographics'!$G$17)</c:f>
              <c:strCache>
                <c:ptCount val="2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 Demographics'!$B$20:$G$20</c15:sqref>
                  </c15:fullRef>
                </c:ext>
              </c:extLst>
              <c:f>('GR Demographics'!$C$20,'GR Demographics'!$E$20,'GR Demographics'!$G$20)</c:f>
              <c:numCache>
                <c:formatCode>0.0%</c:formatCode>
                <c:ptCount val="3"/>
                <c:pt idx="0">
                  <c:v>0.73426573426573427</c:v>
                </c:pt>
                <c:pt idx="1">
                  <c:v>0.57754010695187163</c:v>
                </c:pt>
                <c:pt idx="2">
                  <c:v>0.76027397260273977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78-432C-A883-45518960FB30}"/>
            </c:ext>
          </c:extLst>
        </c:ser>
        <c:ser>
          <c:idx val="3"/>
          <c:order val="3"/>
          <c:tx>
            <c:strRef>
              <c:f>'GR Demographics'!$A$21</c:f>
              <c:strCache>
                <c:ptCount val="1"/>
                <c:pt idx="0">
                  <c:v>Undeclared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 Demographics'!$B$17:$G$17</c15:sqref>
                  </c15:fullRef>
                </c:ext>
              </c:extLst>
              <c:f>('GR Demographics'!$C$17,'GR Demographics'!$E$17,'GR Demographics'!$G$17)</c:f>
              <c:strCache>
                <c:ptCount val="2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 Demographics'!$B$21:$G$21</c15:sqref>
                  </c15:fullRef>
                </c:ext>
              </c:extLst>
              <c:f>('GR Demographics'!$C$21,'GR Demographics'!$E$21,'GR Demographics'!$G$21)</c:f>
              <c:numCache>
                <c:formatCode>0.0%</c:formatCode>
                <c:ptCount val="3"/>
                <c:pt idx="0">
                  <c:v>5.5944055944055944E-2</c:v>
                </c:pt>
                <c:pt idx="1">
                  <c:v>3.7433155080213901E-2</c:v>
                </c:pt>
                <c:pt idx="2">
                  <c:v>7.5342465753424653E-2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78-432C-A883-45518960FB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7952744"/>
        <c:axId val="3879514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 Demographics'!$A$18</c15:sqref>
                        </c15:formulaRef>
                      </c:ext>
                    </c:extLst>
                    <c:strCache>
                      <c:ptCount val="1"/>
                      <c:pt idx="0">
                        <c:v>Religious Affiliation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'GR Demographics'!$B$17:$G$17</c15:sqref>
                        </c15:fullRef>
                        <c15:formulaRef>
                          <c15:sqref>('GR Demographics'!$C$17,'GR Demographics'!$E$17,'GR Demographics'!$G$17)</c15:sqref>
                        </c15:formulaRef>
                      </c:ext>
                    </c:extLst>
                    <c:strCache>
                      <c:ptCount val="2"/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'GR Demographics'!$B$18:$G$18</c15:sqref>
                        </c15:fullRef>
                        <c15:formulaRef>
                          <c15:sqref>('GR Demographics'!$C$18,'GR Demographics'!$E$18,'GR Demographics'!$G$18)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678-432C-A883-45518960FB30}"/>
                  </c:ext>
                </c:extLst>
              </c15:ser>
            </c15:filteredBarSeries>
          </c:ext>
        </c:extLst>
      </c:barChart>
      <c:catAx>
        <c:axId val="38795274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  On-Campus	                    Online		Off-Campus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387951432"/>
        <c:crosses val="autoZero"/>
        <c:auto val="1"/>
        <c:lblAlgn val="ctr"/>
        <c:lblOffset val="100"/>
        <c:noMultiLvlLbl val="0"/>
      </c:catAx>
      <c:valAx>
        <c:axId val="38795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952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On-Campus Graduate Expected Degree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C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B14-43C0-B359-2643F5B31C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B6-4CFB-8D0C-F24F4E12FD6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B14-43C0-B359-2643F5B31C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0B6-4CFB-8D0C-F24F4E12FD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0B6-4CFB-8D0C-F24F4E12FD6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0B6-4CFB-8D0C-F24F4E12FD6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0B6-4CFB-8D0C-F24F4E12FD6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 Demographics'!$A$98:$A$104</c:f>
              <c:strCache>
                <c:ptCount val="7"/>
                <c:pt idx="0">
                  <c:v>Non-Degree Seeking</c:v>
                </c:pt>
                <c:pt idx="1">
                  <c:v>MAT</c:v>
                </c:pt>
                <c:pt idx="2">
                  <c:v>MBA</c:v>
                </c:pt>
                <c:pt idx="3">
                  <c:v>MSED</c:v>
                </c:pt>
                <c:pt idx="4">
                  <c:v>MSNA</c:v>
                </c:pt>
                <c:pt idx="5">
                  <c:v>MSW</c:v>
                </c:pt>
                <c:pt idx="6">
                  <c:v>MTS</c:v>
                </c:pt>
              </c:strCache>
            </c:strRef>
          </c:cat>
          <c:val>
            <c:numRef>
              <c:f>'GR Demographics'!$B$98:$B$104</c:f>
              <c:numCache>
                <c:formatCode>General</c:formatCode>
                <c:ptCount val="7"/>
                <c:pt idx="0">
                  <c:v>57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44</c:v>
                </c:pt>
                <c:pt idx="5">
                  <c:v>39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4-43C0-B359-2643F5B31C8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Housing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'New Enrollment Demographics'!$A$7</c:f>
              <c:strCache>
                <c:ptCount val="1"/>
                <c:pt idx="0">
                  <c:v>Live on campus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Demographics'!$B$5:$G$5</c15:sqref>
                  </c15:fullRef>
                </c:ext>
              </c:extLst>
              <c:f>('New Enrollment Demographics'!$B$5,'New Enrollment Demographics'!$D$5,'New Enrollment Demographics'!$F$5)</c:f>
              <c:strCache>
                <c:ptCount val="3"/>
                <c:pt idx="0">
                  <c:v>First-time</c:v>
                </c:pt>
                <c:pt idx="1">
                  <c:v>Transfer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Demographics'!$B$7:$G$7</c15:sqref>
                  </c15:fullRef>
                </c:ext>
              </c:extLst>
              <c:f>('New Enrollment Demographics'!$B$7,'New Enrollment Demographics'!$D$7,'New Enrollment Demographics'!$F$7)</c:f>
              <c:numCache>
                <c:formatCode>0.0%</c:formatCode>
                <c:ptCount val="3"/>
                <c:pt idx="0" formatCode="General">
                  <c:v>61</c:v>
                </c:pt>
                <c:pt idx="1" formatCode="General">
                  <c:v>20</c:v>
                </c:pt>
                <c:pt idx="2" formatCode="General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D-44BB-A15B-013D2C533A32}"/>
            </c:ext>
          </c:extLst>
        </c:ser>
        <c:ser>
          <c:idx val="2"/>
          <c:order val="2"/>
          <c:tx>
            <c:strRef>
              <c:f>'New Enrollment Demographics'!$A$8</c:f>
              <c:strCache>
                <c:ptCount val="1"/>
                <c:pt idx="0">
                  <c:v>Live at home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Demographics'!$B$5:$G$5</c15:sqref>
                  </c15:fullRef>
                </c:ext>
              </c:extLst>
              <c:f>('New Enrollment Demographics'!$B$5,'New Enrollment Demographics'!$D$5,'New Enrollment Demographics'!$F$5)</c:f>
              <c:strCache>
                <c:ptCount val="3"/>
                <c:pt idx="0">
                  <c:v>First-time</c:v>
                </c:pt>
                <c:pt idx="1">
                  <c:v>Transfer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Demographics'!$B$8:$G$8</c15:sqref>
                  </c15:fullRef>
                </c:ext>
              </c:extLst>
              <c:f>('New Enrollment Demographics'!$B$8,'New Enrollment Demographics'!$D$8,'New Enrollment Demographics'!$F$8)</c:f>
              <c:numCache>
                <c:formatCode>0.0%</c:formatCode>
                <c:ptCount val="3"/>
                <c:pt idx="0" formatCode="General">
                  <c:v>84</c:v>
                </c:pt>
                <c:pt idx="1" formatCode="General">
                  <c:v>138</c:v>
                </c:pt>
                <c:pt idx="2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2D-44BB-A15B-013D2C533A32}"/>
            </c:ext>
          </c:extLst>
        </c:ser>
        <c:ser>
          <c:idx val="3"/>
          <c:order val="3"/>
          <c:tx>
            <c:strRef>
              <c:f>'New Enrollment Demographics'!$A$9</c:f>
              <c:strCache>
                <c:ptCount val="1"/>
                <c:pt idx="0">
                  <c:v>Live off campus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Demographics'!$B$5:$G$5</c15:sqref>
                  </c15:fullRef>
                </c:ext>
              </c:extLst>
              <c:f>('New Enrollment Demographics'!$B$5,'New Enrollment Demographics'!$D$5,'New Enrollment Demographics'!$F$5)</c:f>
              <c:strCache>
                <c:ptCount val="3"/>
                <c:pt idx="0">
                  <c:v>First-time</c:v>
                </c:pt>
                <c:pt idx="1">
                  <c:v>Transfer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Demographics'!$B$9:$G$9</c15:sqref>
                  </c15:fullRef>
                </c:ext>
              </c:extLst>
              <c:f>('New Enrollment Demographics'!$B$9,'New Enrollment Demographics'!$D$9,'New Enrollment Demographics'!$F$9)</c:f>
              <c:numCache>
                <c:formatCode>0.0%</c:formatCode>
                <c:ptCount val="3"/>
                <c:pt idx="0" formatCode="General">
                  <c:v>3</c:v>
                </c:pt>
                <c:pt idx="1" formatCode="General">
                  <c:v>5</c:v>
                </c:pt>
                <c:pt idx="2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2D-44BB-A15B-013D2C53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9136672"/>
        <c:axId val="4091370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'New Enrollment Demographics'!$A$6</c15:sqref>
                        </c15:formulaRef>
                      </c:ext>
                    </c:extLst>
                    <c:strCache>
                      <c:ptCount val="1"/>
                      <c:pt idx="0">
                        <c:v>Housing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'New Enrollment Demographics'!$B$5:$G$5</c15:sqref>
                        </c15:fullRef>
                        <c15:formulaRef>
                          <c15:sqref>('New Enrollment Demographics'!$B$5,'New Enrollment Demographics'!$D$5,'New Enrollment Demographics'!$F$5)</c15:sqref>
                        </c15:formulaRef>
                      </c:ext>
                    </c:extLst>
                    <c:strCache>
                      <c:ptCount val="3"/>
                      <c:pt idx="0">
                        <c:v>First-time</c:v>
                      </c:pt>
                      <c:pt idx="1">
                        <c:v>Transfer</c:v>
                      </c:pt>
                      <c:pt idx="2">
                        <c:v>Graduate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'New Enrollment Demographics'!$B$6:$G$6</c15:sqref>
                        </c15:fullRef>
                        <c15:formulaRef>
                          <c15:sqref>('New Enrollment Demographics'!$B$6,'New Enrollment Demographics'!$D$6,'New Enrollment Demographics'!$F$6)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22D-44BB-A15B-013D2C533A32}"/>
                  </c:ext>
                </c:extLst>
              </c15:ser>
            </c15:filteredBarSeries>
          </c:ext>
        </c:extLst>
      </c:barChart>
      <c:catAx>
        <c:axId val="40913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37000"/>
        <c:crosses val="autoZero"/>
        <c:auto val="1"/>
        <c:lblAlgn val="ctr"/>
        <c:lblOffset val="100"/>
        <c:noMultiLvlLbl val="0"/>
      </c:catAx>
      <c:valAx>
        <c:axId val="409137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3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Off-Campus Graduate Expected Degree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BB0-457E-9A86-DC62DCFD79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BB0-457E-9A86-DC62DCFD79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BB0-457E-9A86-DC62DCFD79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BB0-457E-9A86-DC62DCFD79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BB0-457E-9A86-DC62DCFD79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BB0-457E-9A86-DC62DCFD79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BB0-457E-9A86-DC62DCFD793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 Demographics'!$A$98:$A$104</c:f>
              <c:strCache>
                <c:ptCount val="7"/>
                <c:pt idx="0">
                  <c:v>Non-Degree Seeking</c:v>
                </c:pt>
                <c:pt idx="1">
                  <c:v>MAT</c:v>
                </c:pt>
                <c:pt idx="2">
                  <c:v>MBA</c:v>
                </c:pt>
                <c:pt idx="3">
                  <c:v>MSED</c:v>
                </c:pt>
                <c:pt idx="4">
                  <c:v>MSNA</c:v>
                </c:pt>
                <c:pt idx="5">
                  <c:v>MSW</c:v>
                </c:pt>
                <c:pt idx="6">
                  <c:v>MTS</c:v>
                </c:pt>
              </c:strCache>
            </c:strRef>
          </c:cat>
          <c:val>
            <c:numRef>
              <c:f>'GR Demographics'!$F$98:$F$104</c:f>
              <c:numCache>
                <c:formatCode>General</c:formatCode>
                <c:ptCount val="7"/>
                <c:pt idx="0">
                  <c:v>84</c:v>
                </c:pt>
                <c:pt idx="1">
                  <c:v>0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E1-447D-B2DF-F6B93592AFD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F-1BB0-457E-9A86-DC62DCFD793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1-1BB0-457E-9A86-DC62DCFD793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3-1BB0-457E-9A86-DC62DCFD793C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5-1BB0-457E-9A86-DC62DCFD793C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7-1BB0-457E-9A86-DC62DCFD793C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9-1BB0-457E-9A86-DC62DCFD793C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B-1BB0-457E-9A86-DC62DCFD793C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 Demographics'!$A$98:$A$104</c15:sqref>
                        </c15:formulaRef>
                      </c:ext>
                    </c:extLst>
                    <c:strCache>
                      <c:ptCount val="7"/>
                      <c:pt idx="0">
                        <c:v>Non-Degree Seeking</c:v>
                      </c:pt>
                      <c:pt idx="1">
                        <c:v>MAT</c:v>
                      </c:pt>
                      <c:pt idx="2">
                        <c:v>MBA</c:v>
                      </c:pt>
                      <c:pt idx="3">
                        <c:v>MSED</c:v>
                      </c:pt>
                      <c:pt idx="4">
                        <c:v>MSNA</c:v>
                      </c:pt>
                      <c:pt idx="5">
                        <c:v>MSW</c:v>
                      </c:pt>
                      <c:pt idx="6">
                        <c:v>MTS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 Demographics'!$B$98:$B$104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57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</c:v>
                      </c:pt>
                      <c:pt idx="4">
                        <c:v>44</c:v>
                      </c:pt>
                      <c:pt idx="5">
                        <c:v>39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7E1-447D-B2DF-F6B93592AFD9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1BB0-457E-9A86-DC62DCFD793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1BB0-457E-9A86-DC62DCFD793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1BB0-457E-9A86-DC62DCFD793C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1BB0-457E-9A86-DC62DCFD793C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1BB0-457E-9A86-DC62DCFD793C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1BB0-457E-9A86-DC62DCFD793C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1BB0-457E-9A86-DC62DCFD793C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Demographics'!$A$98:$A$104</c15:sqref>
                        </c15:formulaRef>
                      </c:ext>
                    </c:extLst>
                    <c:strCache>
                      <c:ptCount val="7"/>
                      <c:pt idx="0">
                        <c:v>Non-Degree Seeking</c:v>
                      </c:pt>
                      <c:pt idx="1">
                        <c:v>MAT</c:v>
                      </c:pt>
                      <c:pt idx="2">
                        <c:v>MBA</c:v>
                      </c:pt>
                      <c:pt idx="3">
                        <c:v>MSED</c:v>
                      </c:pt>
                      <c:pt idx="4">
                        <c:v>MSNA</c:v>
                      </c:pt>
                      <c:pt idx="5">
                        <c:v>MSW</c:v>
                      </c:pt>
                      <c:pt idx="6">
                        <c:v>MTS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Demographics'!$C$98:$C$104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0.39860139860139859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2.097902097902098E-2</c:v>
                      </c:pt>
                      <c:pt idx="4">
                        <c:v>0.30769230769230771</c:v>
                      </c:pt>
                      <c:pt idx="5">
                        <c:v>0.27272727272727271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7E1-447D-B2DF-F6B93592AFD9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1BB0-457E-9A86-DC62DCFD793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1BB0-457E-9A86-DC62DCFD793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1BB0-457E-9A86-DC62DCFD793C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1BB0-457E-9A86-DC62DCFD793C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1BB0-457E-9A86-DC62DCFD793C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1BB0-457E-9A86-DC62DCFD793C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1BB0-457E-9A86-DC62DCFD793C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Demographics'!$A$98:$A$104</c15:sqref>
                        </c15:formulaRef>
                      </c:ext>
                    </c:extLst>
                    <c:strCache>
                      <c:ptCount val="7"/>
                      <c:pt idx="0">
                        <c:v>Non-Degree Seeking</c:v>
                      </c:pt>
                      <c:pt idx="1">
                        <c:v>MAT</c:v>
                      </c:pt>
                      <c:pt idx="2">
                        <c:v>MBA</c:v>
                      </c:pt>
                      <c:pt idx="3">
                        <c:v>MSED</c:v>
                      </c:pt>
                      <c:pt idx="4">
                        <c:v>MSNA</c:v>
                      </c:pt>
                      <c:pt idx="5">
                        <c:v>MSW</c:v>
                      </c:pt>
                      <c:pt idx="6">
                        <c:v>MTS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64</c:v>
                      </c:pt>
                      <c:pt idx="1">
                        <c:v>6</c:v>
                      </c:pt>
                      <c:pt idx="2">
                        <c:v>58</c:v>
                      </c:pt>
                      <c:pt idx="3">
                        <c:v>37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7E1-447D-B2DF-F6B93592AFD9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1BB0-457E-9A86-DC62DCFD793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1BB0-457E-9A86-DC62DCFD793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1BB0-457E-9A86-DC62DCFD793C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1BB0-457E-9A86-DC62DCFD793C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1BB0-457E-9A86-DC62DCFD793C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1BB0-457E-9A86-DC62DCFD793C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1BB0-457E-9A86-DC62DCFD793C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Demographics'!$A$98:$A$104</c15:sqref>
                        </c15:formulaRef>
                      </c:ext>
                    </c:extLst>
                    <c:strCache>
                      <c:ptCount val="7"/>
                      <c:pt idx="0">
                        <c:v>Non-Degree Seeking</c:v>
                      </c:pt>
                      <c:pt idx="1">
                        <c:v>MAT</c:v>
                      </c:pt>
                      <c:pt idx="2">
                        <c:v>MBA</c:v>
                      </c:pt>
                      <c:pt idx="3">
                        <c:v>MSED</c:v>
                      </c:pt>
                      <c:pt idx="4">
                        <c:v>MSNA</c:v>
                      </c:pt>
                      <c:pt idx="5">
                        <c:v>MSW</c:v>
                      </c:pt>
                      <c:pt idx="6">
                        <c:v>MTS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Demographics'!$E$98:$E$104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0.34224598930481281</c:v>
                      </c:pt>
                      <c:pt idx="1">
                        <c:v>3.2085561497326207E-2</c:v>
                      </c:pt>
                      <c:pt idx="2">
                        <c:v>0.31016042780748665</c:v>
                      </c:pt>
                      <c:pt idx="3">
                        <c:v>0.19786096256684493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0.11764705882352941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7E1-447D-B2DF-F6B93592AFD9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1BB0-457E-9A86-DC62DCFD793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1BB0-457E-9A86-DC62DCFD793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B-1BB0-457E-9A86-DC62DCFD793C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1BB0-457E-9A86-DC62DCFD793C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1BB0-457E-9A86-DC62DCFD793C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1BB0-457E-9A86-DC62DCFD793C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1BB0-457E-9A86-DC62DCFD793C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Demographics'!$A$98:$A$104</c15:sqref>
                        </c15:formulaRef>
                      </c:ext>
                    </c:extLst>
                    <c:strCache>
                      <c:ptCount val="7"/>
                      <c:pt idx="0">
                        <c:v>Non-Degree Seeking</c:v>
                      </c:pt>
                      <c:pt idx="1">
                        <c:v>MAT</c:v>
                      </c:pt>
                      <c:pt idx="2">
                        <c:v>MBA</c:v>
                      </c:pt>
                      <c:pt idx="3">
                        <c:v>MSED</c:v>
                      </c:pt>
                      <c:pt idx="4">
                        <c:v>MSNA</c:v>
                      </c:pt>
                      <c:pt idx="5">
                        <c:v>MSW</c:v>
                      </c:pt>
                      <c:pt idx="6">
                        <c:v>MTS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Demographics'!$G$98:$G$104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0.57534246575342463</c:v>
                      </c:pt>
                      <c:pt idx="1">
                        <c:v>0</c:v>
                      </c:pt>
                      <c:pt idx="2">
                        <c:v>8.9041095890410954E-2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0.33561643835616439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7E1-447D-B2DF-F6B93592AFD9}"/>
                  </c:ext>
                </c:extLst>
              </c15:ser>
            </c15:filteredPieSeries>
            <c15:filteredPieSeries>
              <c15:ser>
                <c:idx val="6"/>
                <c:order val="6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1BB0-457E-9A86-DC62DCFD793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7-1BB0-457E-9A86-DC62DCFD793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9-1BB0-457E-9A86-DC62DCFD793C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1BB0-457E-9A86-DC62DCFD793C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1BB0-457E-9A86-DC62DCFD793C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1BB0-457E-9A86-DC62DCFD793C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1BB0-457E-9A86-DC62DCFD793C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Demographics'!$A$98:$A$104</c15:sqref>
                        </c15:formulaRef>
                      </c:ext>
                    </c:extLst>
                    <c:strCache>
                      <c:ptCount val="7"/>
                      <c:pt idx="0">
                        <c:v>Non-Degree Seeking</c:v>
                      </c:pt>
                      <c:pt idx="1">
                        <c:v>MAT</c:v>
                      </c:pt>
                      <c:pt idx="2">
                        <c:v>MBA</c:v>
                      </c:pt>
                      <c:pt idx="3">
                        <c:v>MSED</c:v>
                      </c:pt>
                      <c:pt idx="4">
                        <c:v>MSNA</c:v>
                      </c:pt>
                      <c:pt idx="5">
                        <c:v>MSW</c:v>
                      </c:pt>
                      <c:pt idx="6">
                        <c:v>MTS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205</c:v>
                      </c:pt>
                      <c:pt idx="1">
                        <c:v>6</c:v>
                      </c:pt>
                      <c:pt idx="2">
                        <c:v>71</c:v>
                      </c:pt>
                      <c:pt idx="3">
                        <c:v>40</c:v>
                      </c:pt>
                      <c:pt idx="4">
                        <c:v>44</c:v>
                      </c:pt>
                      <c:pt idx="5">
                        <c:v>88</c:v>
                      </c:pt>
                      <c:pt idx="6">
                        <c:v>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7E1-447D-B2DF-F6B93592AFD9}"/>
                  </c:ext>
                </c:extLst>
              </c15:ser>
            </c15:filteredPieSeries>
            <c15:filteredPieSeries>
              <c15:ser>
                <c:idx val="7"/>
                <c:order val="7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1BB0-457E-9A86-DC62DCFD793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1BB0-457E-9A86-DC62DCFD793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1BB0-457E-9A86-DC62DCFD793C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1BB0-457E-9A86-DC62DCFD793C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1BB0-457E-9A86-DC62DCFD793C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1BB0-457E-9A86-DC62DCFD793C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1BB0-457E-9A86-DC62DCFD793C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Demographics'!$A$98:$A$104</c15:sqref>
                        </c15:formulaRef>
                      </c:ext>
                    </c:extLst>
                    <c:strCache>
                      <c:ptCount val="7"/>
                      <c:pt idx="0">
                        <c:v>Non-Degree Seeking</c:v>
                      </c:pt>
                      <c:pt idx="1">
                        <c:v>MAT</c:v>
                      </c:pt>
                      <c:pt idx="2">
                        <c:v>MBA</c:v>
                      </c:pt>
                      <c:pt idx="3">
                        <c:v>MSED</c:v>
                      </c:pt>
                      <c:pt idx="4">
                        <c:v>MSNA</c:v>
                      </c:pt>
                      <c:pt idx="5">
                        <c:v>MSW</c:v>
                      </c:pt>
                      <c:pt idx="6">
                        <c:v>MTS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Demographics'!$I$98:$I$104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0.43067226890756305</c:v>
                      </c:pt>
                      <c:pt idx="1">
                        <c:v>1.2605042016806723E-2</c:v>
                      </c:pt>
                      <c:pt idx="2">
                        <c:v>0.14915966386554622</c:v>
                      </c:pt>
                      <c:pt idx="3">
                        <c:v>8.4033613445378158E-2</c:v>
                      </c:pt>
                      <c:pt idx="4">
                        <c:v>9.2436974789915971E-2</c:v>
                      </c:pt>
                      <c:pt idx="5">
                        <c:v>0.18487394957983194</c:v>
                      </c:pt>
                      <c:pt idx="6">
                        <c:v>4.6218487394957986E-2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7E1-447D-B2DF-F6B93592AFD9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Graduate Expected Degree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6"/>
          <c:order val="6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60A-4A87-989D-B7C340F270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60A-4A87-989D-B7C340F270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60A-4A87-989D-B7C340F270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60A-4A87-989D-B7C340F270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60A-4A87-989D-B7C340F270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60A-4A87-989D-B7C340F270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60A-4A87-989D-B7C340F2701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 Demographics'!$A$98:$A$104</c:f>
              <c:strCache>
                <c:ptCount val="7"/>
                <c:pt idx="0">
                  <c:v>Non-Degree Seeking</c:v>
                </c:pt>
                <c:pt idx="1">
                  <c:v>MAT</c:v>
                </c:pt>
                <c:pt idx="2">
                  <c:v>MBA</c:v>
                </c:pt>
                <c:pt idx="3">
                  <c:v>MSED</c:v>
                </c:pt>
                <c:pt idx="4">
                  <c:v>MSNA</c:v>
                </c:pt>
                <c:pt idx="5">
                  <c:v>MSW</c:v>
                </c:pt>
                <c:pt idx="6">
                  <c:v>MTS</c:v>
                </c:pt>
              </c:strCache>
            </c:strRef>
          </c:cat>
          <c:val>
            <c:numRef>
              <c:f>'GR Demographics'!$H$98:$H$104</c:f>
              <c:numCache>
                <c:formatCode>General</c:formatCode>
                <c:ptCount val="7"/>
                <c:pt idx="0">
                  <c:v>205</c:v>
                </c:pt>
                <c:pt idx="1">
                  <c:v>6</c:v>
                </c:pt>
                <c:pt idx="2">
                  <c:v>71</c:v>
                </c:pt>
                <c:pt idx="3">
                  <c:v>40</c:v>
                </c:pt>
                <c:pt idx="4">
                  <c:v>44</c:v>
                </c:pt>
                <c:pt idx="5">
                  <c:v>88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3A-4F68-9D81-EE4CB75DD2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F-A60A-4A87-989D-B7C340F2701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1-A60A-4A87-989D-B7C340F2701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3-A60A-4A87-989D-B7C340F2701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5-A60A-4A87-989D-B7C340F2701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7-A60A-4A87-989D-B7C340F2701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9-A60A-4A87-989D-B7C340F2701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B-A60A-4A87-989D-B7C340F2701B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 Demographics'!$A$98:$A$104</c15:sqref>
                        </c15:formulaRef>
                      </c:ext>
                    </c:extLst>
                    <c:strCache>
                      <c:ptCount val="7"/>
                      <c:pt idx="0">
                        <c:v>Non-Degree Seeking</c:v>
                      </c:pt>
                      <c:pt idx="1">
                        <c:v>MAT</c:v>
                      </c:pt>
                      <c:pt idx="2">
                        <c:v>MBA</c:v>
                      </c:pt>
                      <c:pt idx="3">
                        <c:v>MSED</c:v>
                      </c:pt>
                      <c:pt idx="4">
                        <c:v>MSNA</c:v>
                      </c:pt>
                      <c:pt idx="5">
                        <c:v>MSW</c:v>
                      </c:pt>
                      <c:pt idx="6">
                        <c:v>MTS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 Demographics'!$B$98:$B$104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57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</c:v>
                      </c:pt>
                      <c:pt idx="4">
                        <c:v>44</c:v>
                      </c:pt>
                      <c:pt idx="5">
                        <c:v>39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03A-4F68-9D81-EE4CB75DD2E7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A60A-4A87-989D-B7C340F2701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A60A-4A87-989D-B7C340F2701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A60A-4A87-989D-B7C340F2701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A60A-4A87-989D-B7C340F2701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A60A-4A87-989D-B7C340F2701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A60A-4A87-989D-B7C340F2701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A60A-4A87-989D-B7C340F2701B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Demographics'!$A$98:$A$104</c15:sqref>
                        </c15:formulaRef>
                      </c:ext>
                    </c:extLst>
                    <c:strCache>
                      <c:ptCount val="7"/>
                      <c:pt idx="0">
                        <c:v>Non-Degree Seeking</c:v>
                      </c:pt>
                      <c:pt idx="1">
                        <c:v>MAT</c:v>
                      </c:pt>
                      <c:pt idx="2">
                        <c:v>MBA</c:v>
                      </c:pt>
                      <c:pt idx="3">
                        <c:v>MSED</c:v>
                      </c:pt>
                      <c:pt idx="4">
                        <c:v>MSNA</c:v>
                      </c:pt>
                      <c:pt idx="5">
                        <c:v>MSW</c:v>
                      </c:pt>
                      <c:pt idx="6">
                        <c:v>MTS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Demographics'!$C$98:$C$104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0.39860139860139859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2.097902097902098E-2</c:v>
                      </c:pt>
                      <c:pt idx="4">
                        <c:v>0.30769230769230771</c:v>
                      </c:pt>
                      <c:pt idx="5">
                        <c:v>0.27272727272727271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03A-4F68-9D81-EE4CB75DD2E7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A60A-4A87-989D-B7C340F2701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A60A-4A87-989D-B7C340F2701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A60A-4A87-989D-B7C340F2701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A60A-4A87-989D-B7C340F2701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A60A-4A87-989D-B7C340F2701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A60A-4A87-989D-B7C340F2701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A60A-4A87-989D-B7C340F2701B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Demographics'!$A$98:$A$104</c15:sqref>
                        </c15:formulaRef>
                      </c:ext>
                    </c:extLst>
                    <c:strCache>
                      <c:ptCount val="7"/>
                      <c:pt idx="0">
                        <c:v>Non-Degree Seeking</c:v>
                      </c:pt>
                      <c:pt idx="1">
                        <c:v>MAT</c:v>
                      </c:pt>
                      <c:pt idx="2">
                        <c:v>MBA</c:v>
                      </c:pt>
                      <c:pt idx="3">
                        <c:v>MSED</c:v>
                      </c:pt>
                      <c:pt idx="4">
                        <c:v>MSNA</c:v>
                      </c:pt>
                      <c:pt idx="5">
                        <c:v>MSW</c:v>
                      </c:pt>
                      <c:pt idx="6">
                        <c:v>MTS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64</c:v>
                      </c:pt>
                      <c:pt idx="1">
                        <c:v>6</c:v>
                      </c:pt>
                      <c:pt idx="2">
                        <c:v>58</c:v>
                      </c:pt>
                      <c:pt idx="3">
                        <c:v>37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03A-4F68-9D81-EE4CB75DD2E7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A60A-4A87-989D-B7C340F2701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A60A-4A87-989D-B7C340F2701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A60A-4A87-989D-B7C340F2701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A60A-4A87-989D-B7C340F2701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A60A-4A87-989D-B7C340F2701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A60A-4A87-989D-B7C340F2701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A60A-4A87-989D-B7C340F2701B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Demographics'!$A$98:$A$104</c15:sqref>
                        </c15:formulaRef>
                      </c:ext>
                    </c:extLst>
                    <c:strCache>
                      <c:ptCount val="7"/>
                      <c:pt idx="0">
                        <c:v>Non-Degree Seeking</c:v>
                      </c:pt>
                      <c:pt idx="1">
                        <c:v>MAT</c:v>
                      </c:pt>
                      <c:pt idx="2">
                        <c:v>MBA</c:v>
                      </c:pt>
                      <c:pt idx="3">
                        <c:v>MSED</c:v>
                      </c:pt>
                      <c:pt idx="4">
                        <c:v>MSNA</c:v>
                      </c:pt>
                      <c:pt idx="5">
                        <c:v>MSW</c:v>
                      </c:pt>
                      <c:pt idx="6">
                        <c:v>MTS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Demographics'!$E$98:$E$104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0.34224598930481281</c:v>
                      </c:pt>
                      <c:pt idx="1">
                        <c:v>3.2085561497326207E-2</c:v>
                      </c:pt>
                      <c:pt idx="2">
                        <c:v>0.31016042780748665</c:v>
                      </c:pt>
                      <c:pt idx="3">
                        <c:v>0.19786096256684493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0.11764705882352941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03A-4F68-9D81-EE4CB75DD2E7}"/>
                  </c:ext>
                </c:extLst>
              </c15:ser>
            </c15:filteredPieSeries>
            <c15:filteredPieSeries>
              <c15:ser>
                <c:idx val="4"/>
                <c:order val="4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A60A-4A87-989D-B7C340F2701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A60A-4A87-989D-B7C340F2701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B-A60A-4A87-989D-B7C340F2701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A60A-4A87-989D-B7C340F2701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A60A-4A87-989D-B7C340F2701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A60A-4A87-989D-B7C340F2701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A60A-4A87-989D-B7C340F2701B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Demographics'!$A$98:$A$104</c15:sqref>
                        </c15:formulaRef>
                      </c:ext>
                    </c:extLst>
                    <c:strCache>
                      <c:ptCount val="7"/>
                      <c:pt idx="0">
                        <c:v>Non-Degree Seeking</c:v>
                      </c:pt>
                      <c:pt idx="1">
                        <c:v>MAT</c:v>
                      </c:pt>
                      <c:pt idx="2">
                        <c:v>MBA</c:v>
                      </c:pt>
                      <c:pt idx="3">
                        <c:v>MSED</c:v>
                      </c:pt>
                      <c:pt idx="4">
                        <c:v>MSNA</c:v>
                      </c:pt>
                      <c:pt idx="5">
                        <c:v>MSW</c:v>
                      </c:pt>
                      <c:pt idx="6">
                        <c:v>MTS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84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49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03A-4F68-9D81-EE4CB75DD2E7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A60A-4A87-989D-B7C340F2701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7-A60A-4A87-989D-B7C340F2701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9-A60A-4A87-989D-B7C340F2701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A60A-4A87-989D-B7C340F2701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A60A-4A87-989D-B7C340F2701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A60A-4A87-989D-B7C340F2701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A60A-4A87-989D-B7C340F2701B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Demographics'!$A$98:$A$104</c15:sqref>
                        </c15:formulaRef>
                      </c:ext>
                    </c:extLst>
                    <c:strCache>
                      <c:ptCount val="7"/>
                      <c:pt idx="0">
                        <c:v>Non-Degree Seeking</c:v>
                      </c:pt>
                      <c:pt idx="1">
                        <c:v>MAT</c:v>
                      </c:pt>
                      <c:pt idx="2">
                        <c:v>MBA</c:v>
                      </c:pt>
                      <c:pt idx="3">
                        <c:v>MSED</c:v>
                      </c:pt>
                      <c:pt idx="4">
                        <c:v>MSNA</c:v>
                      </c:pt>
                      <c:pt idx="5">
                        <c:v>MSW</c:v>
                      </c:pt>
                      <c:pt idx="6">
                        <c:v>MTS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Demographics'!$G$98:$G$104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0.57534246575342463</c:v>
                      </c:pt>
                      <c:pt idx="1">
                        <c:v>0</c:v>
                      </c:pt>
                      <c:pt idx="2">
                        <c:v>8.9041095890410954E-2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0.33561643835616439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03A-4F68-9D81-EE4CB75DD2E7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Online Graduate Expected Degree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5B-416E-9369-DCF4612AA2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5B-416E-9369-DCF4612AA2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5B-416E-9369-DCF4612AA2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95B-416E-9369-DCF4612AA2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95B-416E-9369-DCF4612AA2C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95B-416E-9369-DCF4612AA2C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95B-416E-9369-DCF4612AA2C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 Demographics'!$A$98:$A$104</c:f>
              <c:strCache>
                <c:ptCount val="7"/>
                <c:pt idx="0">
                  <c:v>Non-Degree Seeking</c:v>
                </c:pt>
                <c:pt idx="1">
                  <c:v>MAT</c:v>
                </c:pt>
                <c:pt idx="2">
                  <c:v>MBA</c:v>
                </c:pt>
                <c:pt idx="3">
                  <c:v>MSED</c:v>
                </c:pt>
                <c:pt idx="4">
                  <c:v>MSNA</c:v>
                </c:pt>
                <c:pt idx="5">
                  <c:v>MSW</c:v>
                </c:pt>
                <c:pt idx="6">
                  <c:v>MTS</c:v>
                </c:pt>
              </c:strCache>
            </c:strRef>
          </c:cat>
          <c:val>
            <c:numRef>
              <c:f>'GR Demographics'!$D$98:$D$104</c:f>
              <c:numCache>
                <c:formatCode>General</c:formatCode>
                <c:ptCount val="7"/>
                <c:pt idx="0">
                  <c:v>64</c:v>
                </c:pt>
                <c:pt idx="1">
                  <c:v>6</c:v>
                </c:pt>
                <c:pt idx="2">
                  <c:v>58</c:v>
                </c:pt>
                <c:pt idx="3">
                  <c:v>37</c:v>
                </c:pt>
                <c:pt idx="4">
                  <c:v>0</c:v>
                </c:pt>
                <c:pt idx="5">
                  <c:v>0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E-4719-AABD-F9C8A47D885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F-395B-416E-9369-DCF4612AA2C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1-395B-416E-9369-DCF4612AA2C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3-395B-416E-9369-DCF4612AA2C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5-395B-416E-9369-DCF4612AA2C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7-395B-416E-9369-DCF4612AA2C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9-395B-416E-9369-DCF4612AA2C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B-395B-416E-9369-DCF4612AA2C7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 Demographics'!$A$98:$A$104</c15:sqref>
                        </c15:formulaRef>
                      </c:ext>
                    </c:extLst>
                    <c:strCache>
                      <c:ptCount val="7"/>
                      <c:pt idx="0">
                        <c:v>Non-Degree Seeking</c:v>
                      </c:pt>
                      <c:pt idx="1">
                        <c:v>MAT</c:v>
                      </c:pt>
                      <c:pt idx="2">
                        <c:v>MBA</c:v>
                      </c:pt>
                      <c:pt idx="3">
                        <c:v>MSED</c:v>
                      </c:pt>
                      <c:pt idx="4">
                        <c:v>MSNA</c:v>
                      </c:pt>
                      <c:pt idx="5">
                        <c:v>MSW</c:v>
                      </c:pt>
                      <c:pt idx="6">
                        <c:v>MTS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 Demographics'!$B$98:$B$104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57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</c:v>
                      </c:pt>
                      <c:pt idx="4">
                        <c:v>44</c:v>
                      </c:pt>
                      <c:pt idx="5">
                        <c:v>39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71E-4719-AABD-F9C8A47D8854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395B-416E-9369-DCF4612AA2C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395B-416E-9369-DCF4612AA2C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395B-416E-9369-DCF4612AA2C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395B-416E-9369-DCF4612AA2C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395B-416E-9369-DCF4612AA2C7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395B-416E-9369-DCF4612AA2C7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395B-416E-9369-DCF4612AA2C7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Demographics'!$A$98:$A$104</c15:sqref>
                        </c15:formulaRef>
                      </c:ext>
                    </c:extLst>
                    <c:strCache>
                      <c:ptCount val="7"/>
                      <c:pt idx="0">
                        <c:v>Non-Degree Seeking</c:v>
                      </c:pt>
                      <c:pt idx="1">
                        <c:v>MAT</c:v>
                      </c:pt>
                      <c:pt idx="2">
                        <c:v>MBA</c:v>
                      </c:pt>
                      <c:pt idx="3">
                        <c:v>MSED</c:v>
                      </c:pt>
                      <c:pt idx="4">
                        <c:v>MSNA</c:v>
                      </c:pt>
                      <c:pt idx="5">
                        <c:v>MSW</c:v>
                      </c:pt>
                      <c:pt idx="6">
                        <c:v>MTS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 Demographics'!$C$98:$C$104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0.39860139860139859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2.097902097902098E-2</c:v>
                      </c:pt>
                      <c:pt idx="4">
                        <c:v>0.30769230769230771</c:v>
                      </c:pt>
                      <c:pt idx="5">
                        <c:v>0.27272727272727271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71E-4719-AABD-F9C8A47D8854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Graduate</a:t>
            </a:r>
            <a:r>
              <a:rPr lang="en-US" baseline="0"/>
              <a:t> Students by Major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0"/>
          <c:tx>
            <c:v>Series 3+'GR by Major'!$H$8:$H$16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AB-4903-A56B-C0904C01E0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AB-4903-A56B-C0904C01E0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1AB-4903-A56B-C0904C01E01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1AB-4903-A56B-C0904C01E01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1AB-4903-A56B-C0904C01E01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1AB-4903-A56B-C0904C01E01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1AB-4903-A56B-C0904C01E01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1AB-4903-A56B-C0904C01E019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 by Major'!$A$8:$A$16</c15:sqref>
                  </c15:fullRef>
                </c:ext>
              </c:extLst>
              <c:f>('GR by Major'!$A$8:$A$14,'GR by Major'!$A$16)</c:f>
              <c:strCache>
                <c:ptCount val="8"/>
                <c:pt idx="0">
                  <c:v>Master of Arts in Theology (MAT)</c:v>
                </c:pt>
                <c:pt idx="1">
                  <c:v>Master of Business Administration (MBA)</c:v>
                </c:pt>
                <c:pt idx="2">
                  <c:v>Master of Secondary Education (MSED)</c:v>
                </c:pt>
                <c:pt idx="3">
                  <c:v>Master of Theological Studies (MTS)</c:v>
                </c:pt>
                <c:pt idx="4">
                  <c:v>Nurse Anesthesia (NAN)</c:v>
                </c:pt>
                <c:pt idx="5">
                  <c:v>Non-Degree Seeking Grad. Education</c:v>
                </c:pt>
                <c:pt idx="6">
                  <c:v>No Major</c:v>
                </c:pt>
                <c:pt idx="7">
                  <c:v>Social Work (SWK)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 by Major'!$H$8:$H$16</c15:sqref>
                  </c15:fullRef>
                </c:ext>
              </c:extLst>
              <c:f>('GR by Major'!$H$8:$H$14,'GR by Major'!$H$16)</c:f>
              <c:numCache>
                <c:formatCode>0</c:formatCode>
                <c:ptCount val="8"/>
                <c:pt idx="0">
                  <c:v>6</c:v>
                </c:pt>
                <c:pt idx="1">
                  <c:v>71</c:v>
                </c:pt>
                <c:pt idx="2">
                  <c:v>40</c:v>
                </c:pt>
                <c:pt idx="3">
                  <c:v>22</c:v>
                </c:pt>
                <c:pt idx="4">
                  <c:v>44</c:v>
                </c:pt>
                <c:pt idx="5">
                  <c:v>186</c:v>
                </c:pt>
                <c:pt idx="6">
                  <c:v>18</c:v>
                </c:pt>
                <c:pt idx="7">
                  <c:v>88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B886-486E-9EC9-3827EA82A5EE}"/>
            </c:ext>
          </c:extLst>
        </c:ser>
        <c:ser>
          <c:idx val="0"/>
          <c:order val="1"/>
          <c:tx>
            <c:v>Series 1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1AB-4903-A56B-C0904C01E0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91AB-4903-A56B-C0904C01E0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91AB-4903-A56B-C0904C01E01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91AB-4903-A56B-C0904C01E01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91AB-4903-A56B-C0904C01E01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91AB-4903-A56B-C0904C01E01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91AB-4903-A56B-C0904C01E01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91AB-4903-A56B-C0904C01E019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 by Major'!$A$8:$A$16</c15:sqref>
                  </c15:fullRef>
                </c:ext>
              </c:extLst>
              <c:f>('GR by Major'!$A$8:$A$14,'GR by Major'!$A$16)</c:f>
              <c:strCache>
                <c:ptCount val="8"/>
                <c:pt idx="0">
                  <c:v>Master of Arts in Theology (MAT)</c:v>
                </c:pt>
                <c:pt idx="1">
                  <c:v>Master of Business Administration (MBA)</c:v>
                </c:pt>
                <c:pt idx="2">
                  <c:v>Master of Secondary Education (MSED)</c:v>
                </c:pt>
                <c:pt idx="3">
                  <c:v>Master of Theological Studies (MTS)</c:v>
                </c:pt>
                <c:pt idx="4">
                  <c:v>Nurse Anesthesia (NAN)</c:v>
                </c:pt>
                <c:pt idx="5">
                  <c:v>Non-Degree Seeking Grad. Education</c:v>
                </c:pt>
                <c:pt idx="6">
                  <c:v>No Major</c:v>
                </c:pt>
                <c:pt idx="7">
                  <c:v>Social Work (SWK)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 by Major'!$A$8:$A$16</c15:sqref>
                  </c15:fullRef>
                </c:ext>
              </c:extLst>
              <c:f>('GR by Major'!$A$8:$A$14,'GR by Major'!$A$16)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B-B886-486E-9EC9-3827EA82A5E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Religious Affiliation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13385826771654"/>
          <c:y val="0.24184126984126991"/>
          <c:w val="0.86286614173228349"/>
          <c:h val="0.4719785026871641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'New Enrollment Demographics'!$A$28</c:f>
              <c:strCache>
                <c:ptCount val="1"/>
                <c:pt idx="0">
                  <c:v>Catholic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Demographics'!$B$26:$G$26</c15:sqref>
                  </c15:fullRef>
                </c:ext>
              </c:extLst>
              <c:f>('New Enrollment Demographics'!$B$26,'New Enrollment Demographics'!$D$26,'New Enrollment Demographics'!$F$26)</c:f>
              <c:strCache>
                <c:ptCount val="3"/>
                <c:pt idx="0">
                  <c:v>First-time</c:v>
                </c:pt>
                <c:pt idx="1">
                  <c:v>Transfer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Demographics'!$B$28:$G$28</c15:sqref>
                  </c15:fullRef>
                </c:ext>
              </c:extLst>
              <c:f>('New Enrollment Demographics'!$B$28,'New Enrollment Demographics'!$D$28,'New Enrollment Demographics'!$F$28)</c:f>
              <c:numCache>
                <c:formatCode>0.0%</c:formatCode>
                <c:ptCount val="3"/>
                <c:pt idx="0" formatCode="General">
                  <c:v>42</c:v>
                </c:pt>
                <c:pt idx="1" formatCode="General">
                  <c:v>47</c:v>
                </c:pt>
                <c:pt idx="2" formatCode="General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E-403D-B5AD-C5704BFC645A}"/>
            </c:ext>
          </c:extLst>
        </c:ser>
        <c:ser>
          <c:idx val="2"/>
          <c:order val="2"/>
          <c:tx>
            <c:strRef>
              <c:f>'New Enrollment Demographics'!$A$29</c:f>
              <c:strCache>
                <c:ptCount val="1"/>
                <c:pt idx="0">
                  <c:v>Non-Catholic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Demographics'!$B$26:$G$26</c15:sqref>
                  </c15:fullRef>
                </c:ext>
              </c:extLst>
              <c:f>('New Enrollment Demographics'!$B$26,'New Enrollment Demographics'!$D$26,'New Enrollment Demographics'!$F$26)</c:f>
              <c:strCache>
                <c:ptCount val="3"/>
                <c:pt idx="0">
                  <c:v>First-time</c:v>
                </c:pt>
                <c:pt idx="1">
                  <c:v>Transfer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Demographics'!$B$29:$G$29</c15:sqref>
                  </c15:fullRef>
                </c:ext>
              </c:extLst>
              <c:f>('New Enrollment Demographics'!$B$29,'New Enrollment Demographics'!$D$29,'New Enrollment Demographics'!$F$29)</c:f>
              <c:numCache>
                <c:formatCode>0.0%</c:formatCode>
                <c:ptCount val="3"/>
                <c:pt idx="0" formatCode="General">
                  <c:v>103</c:v>
                </c:pt>
                <c:pt idx="1" formatCode="General">
                  <c:v>115</c:v>
                </c:pt>
                <c:pt idx="2" formatCode="General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E-403D-B5AD-C5704BFC645A}"/>
            </c:ext>
          </c:extLst>
        </c:ser>
        <c:ser>
          <c:idx val="3"/>
          <c:order val="3"/>
          <c:tx>
            <c:strRef>
              <c:f>'New Enrollment Demographics'!$A$30</c:f>
              <c:strCache>
                <c:ptCount val="1"/>
                <c:pt idx="0">
                  <c:v>Undeclared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Demographics'!$B$26:$G$26</c15:sqref>
                  </c15:fullRef>
                </c:ext>
              </c:extLst>
              <c:f>('New Enrollment Demographics'!$B$26,'New Enrollment Demographics'!$D$26,'New Enrollment Demographics'!$F$26)</c:f>
              <c:strCache>
                <c:ptCount val="3"/>
                <c:pt idx="0">
                  <c:v>First-time</c:v>
                </c:pt>
                <c:pt idx="1">
                  <c:v>Transfer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Demographics'!$B$30:$G$30</c15:sqref>
                  </c15:fullRef>
                </c:ext>
              </c:extLst>
              <c:f>('New Enrollment Demographics'!$B$30,'New Enrollment Demographics'!$D$30,'New Enrollment Demographics'!$F$30)</c:f>
              <c:numCache>
                <c:formatCode>0.0%</c:formatCode>
                <c:ptCount val="3"/>
                <c:pt idx="0" formatCode="General">
                  <c:v>3</c:v>
                </c:pt>
                <c:pt idx="1" formatCode="General">
                  <c:v>1</c:v>
                </c:pt>
                <c:pt idx="2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FE-403D-B5AD-C5704BFC6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517480"/>
        <c:axId val="4158996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'New Enrollment Demographics'!$A$27</c15:sqref>
                        </c15:formulaRef>
                      </c:ext>
                    </c:extLst>
                    <c:strCache>
                      <c:ptCount val="1"/>
                      <c:pt idx="0">
                        <c:v>Religious Affiliation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'New Enrollment Demographics'!$B$26:$G$26</c15:sqref>
                        </c15:fullRef>
                        <c15:formulaRef>
                          <c15:sqref>('New Enrollment Demographics'!$B$26,'New Enrollment Demographics'!$D$26,'New Enrollment Demographics'!$F$26)</c15:sqref>
                        </c15:formulaRef>
                      </c:ext>
                    </c:extLst>
                    <c:strCache>
                      <c:ptCount val="3"/>
                      <c:pt idx="0">
                        <c:v>First-time</c:v>
                      </c:pt>
                      <c:pt idx="1">
                        <c:v>Transfer</c:v>
                      </c:pt>
                      <c:pt idx="2">
                        <c:v>Graduate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'New Enrollment Demographics'!$B$27:$G$27</c15:sqref>
                        </c15:fullRef>
                        <c15:formulaRef>
                          <c15:sqref>('New Enrollment Demographics'!$B$27,'New Enrollment Demographics'!$D$27,'New Enrollment Demographics'!$F$27)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0FE-403D-B5AD-C5704BFC645A}"/>
                  </c:ext>
                </c:extLst>
              </c15:ser>
            </c15:filteredBarSeries>
          </c:ext>
        </c:extLst>
      </c:barChart>
      <c:catAx>
        <c:axId val="41851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99608"/>
        <c:crosses val="autoZero"/>
        <c:auto val="1"/>
        <c:lblAlgn val="ctr"/>
        <c:lblOffset val="100"/>
        <c:noMultiLvlLbl val="0"/>
      </c:catAx>
      <c:valAx>
        <c:axId val="41589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51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Geographic District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'New Enrollment Demographics'!$A$47</c:f>
              <c:strCache>
                <c:ptCount val="1"/>
                <c:pt idx="0">
                  <c:v>Kansas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Demographics'!$B$45:$G$45</c15:sqref>
                  </c15:fullRef>
                </c:ext>
              </c:extLst>
              <c:f>('New Enrollment Demographics'!$B$45,'New Enrollment Demographics'!$D$45,'New Enrollment Demographics'!$F$45)</c:f>
              <c:strCache>
                <c:ptCount val="3"/>
                <c:pt idx="0">
                  <c:v>First-time</c:v>
                </c:pt>
                <c:pt idx="1">
                  <c:v>Transfer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Demographics'!$B$47:$G$47</c15:sqref>
                  </c15:fullRef>
                </c:ext>
              </c:extLst>
              <c:f>('New Enrollment Demographics'!$B$47,'New Enrollment Demographics'!$D$47,'New Enrollment Demographics'!$F$47)</c:f>
              <c:numCache>
                <c:formatCode>0.0%</c:formatCode>
                <c:ptCount val="3"/>
                <c:pt idx="0" formatCode="General">
                  <c:v>108</c:v>
                </c:pt>
                <c:pt idx="1" formatCode="General">
                  <c:v>119</c:v>
                </c:pt>
                <c:pt idx="2" formatCode="General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7-4671-9276-055DF8310DD8}"/>
            </c:ext>
          </c:extLst>
        </c:ser>
        <c:ser>
          <c:idx val="2"/>
          <c:order val="2"/>
          <c:tx>
            <c:strRef>
              <c:f>'New Enrollment Demographics'!$A$48</c:f>
              <c:strCache>
                <c:ptCount val="1"/>
                <c:pt idx="0">
                  <c:v>Out-of-State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Demographics'!$B$45:$G$45</c15:sqref>
                  </c15:fullRef>
                </c:ext>
              </c:extLst>
              <c:f>('New Enrollment Demographics'!$B$45,'New Enrollment Demographics'!$D$45,'New Enrollment Demographics'!$F$45)</c:f>
              <c:strCache>
                <c:ptCount val="3"/>
                <c:pt idx="0">
                  <c:v>First-time</c:v>
                </c:pt>
                <c:pt idx="1">
                  <c:v>Transfer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Demographics'!$B$48:$G$48</c15:sqref>
                  </c15:fullRef>
                </c:ext>
              </c:extLst>
              <c:f>('New Enrollment Demographics'!$B$48,'New Enrollment Demographics'!$D$48,'New Enrollment Demographics'!$F$48)</c:f>
              <c:numCache>
                <c:formatCode>0.0%</c:formatCode>
                <c:ptCount val="3"/>
                <c:pt idx="0" formatCode="General">
                  <c:v>29</c:v>
                </c:pt>
                <c:pt idx="1" formatCode="General">
                  <c:v>34</c:v>
                </c:pt>
                <c:pt idx="2" formatCode="General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7-4671-9276-055DF8310DD8}"/>
            </c:ext>
          </c:extLst>
        </c:ser>
        <c:ser>
          <c:idx val="3"/>
          <c:order val="3"/>
          <c:tx>
            <c:strRef>
              <c:f>'New Enrollment Demographics'!$A$49</c:f>
              <c:strCache>
                <c:ptCount val="1"/>
                <c:pt idx="0">
                  <c:v>International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Demographics'!$B$45:$G$45</c15:sqref>
                  </c15:fullRef>
                </c:ext>
              </c:extLst>
              <c:f>('New Enrollment Demographics'!$B$45,'New Enrollment Demographics'!$D$45,'New Enrollment Demographics'!$F$45)</c:f>
              <c:strCache>
                <c:ptCount val="3"/>
                <c:pt idx="0">
                  <c:v>First-time</c:v>
                </c:pt>
                <c:pt idx="1">
                  <c:v>Transfer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Demographics'!$B$49:$G$49</c15:sqref>
                  </c15:fullRef>
                </c:ext>
              </c:extLst>
              <c:f>('New Enrollment Demographics'!$B$49,'New Enrollment Demographics'!$D$49,'New Enrollment Demographics'!$F$49)</c:f>
              <c:numCache>
                <c:formatCode>0.0%</c:formatCode>
                <c:ptCount val="3"/>
                <c:pt idx="0" formatCode="General">
                  <c:v>11</c:v>
                </c:pt>
                <c:pt idx="1" formatCode="General">
                  <c:v>10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B7-4671-9276-055DF8310DD8}"/>
            </c:ext>
          </c:extLst>
        </c:ser>
        <c:ser>
          <c:idx val="4"/>
          <c:order val="4"/>
          <c:tx>
            <c:strRef>
              <c:f>'New Enrollment Demographics'!$A$50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Demographics'!$B$45:$G$45</c15:sqref>
                  </c15:fullRef>
                </c:ext>
              </c:extLst>
              <c:f>('New Enrollment Demographics'!$B$45,'New Enrollment Demographics'!$D$45,'New Enrollment Demographics'!$F$45)</c:f>
              <c:strCache>
                <c:ptCount val="3"/>
                <c:pt idx="0">
                  <c:v>First-time</c:v>
                </c:pt>
                <c:pt idx="1">
                  <c:v>Transfer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Demographics'!$B$50:$G$50</c15:sqref>
                  </c15:fullRef>
                </c:ext>
              </c:extLst>
              <c:f>('New Enrollment Demographics'!$B$50,'New Enrollment Demographics'!$D$50,'New Enrollment Demographics'!$F$50)</c:f>
              <c:numCache>
                <c:formatCode>0.0%</c:formatCode>
                <c:ptCount val="3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B7-4671-9276-055DF8310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2430696"/>
        <c:axId val="4124287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'New Enrollment Demographics'!$A$46</c15:sqref>
                        </c15:formulaRef>
                      </c:ext>
                    </c:extLst>
                    <c:strCache>
                      <c:ptCount val="1"/>
                      <c:pt idx="0">
                        <c:v>Geographic District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'New Enrollment Demographics'!$B$45:$G$45</c15:sqref>
                        </c15:fullRef>
                        <c15:formulaRef>
                          <c15:sqref>('New Enrollment Demographics'!$B$45,'New Enrollment Demographics'!$D$45,'New Enrollment Demographics'!$F$45)</c15:sqref>
                        </c15:formulaRef>
                      </c:ext>
                    </c:extLst>
                    <c:strCache>
                      <c:ptCount val="3"/>
                      <c:pt idx="0">
                        <c:v>First-time</c:v>
                      </c:pt>
                      <c:pt idx="1">
                        <c:v>Transfer</c:v>
                      </c:pt>
                      <c:pt idx="2">
                        <c:v>Graduate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'New Enrollment Demographics'!$B$46:$G$46</c15:sqref>
                        </c15:fullRef>
                        <c15:formulaRef>
                          <c15:sqref>('New Enrollment Demographics'!$B$46,'New Enrollment Demographics'!$D$46,'New Enrollment Demographics'!$F$46)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8B7-4671-9276-055DF8310DD8}"/>
                  </c:ext>
                </c:extLst>
              </c15:ser>
            </c15:filteredBarSeries>
          </c:ext>
        </c:extLst>
      </c:barChart>
      <c:catAx>
        <c:axId val="41243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428728"/>
        <c:crosses val="autoZero"/>
        <c:auto val="1"/>
        <c:lblAlgn val="ctr"/>
        <c:lblOffset val="100"/>
        <c:noMultiLvlLbl val="0"/>
      </c:catAx>
      <c:valAx>
        <c:axId val="41242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430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'New Enrollment Demographics'!$A$71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Demographics'!$B$68:$G$68</c15:sqref>
                  </c15:fullRef>
                </c:ext>
              </c:extLst>
              <c:f>('New Enrollment Demographics'!$B$68,'New Enrollment Demographics'!$D$68,'New Enrollment Demographics'!$F$68)</c:f>
              <c:strCache>
                <c:ptCount val="3"/>
                <c:pt idx="0">
                  <c:v>First-time</c:v>
                </c:pt>
                <c:pt idx="1">
                  <c:v>Transfer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Demographics'!$B$71:$G$71</c15:sqref>
                  </c15:fullRef>
                </c:ext>
              </c:extLst>
              <c:f>('New Enrollment Demographics'!$B$71,'New Enrollment Demographics'!$D$71,'New Enrollment Demographics'!$F$71)</c:f>
              <c:numCache>
                <c:formatCode>0.0%</c:formatCode>
                <c:ptCount val="3"/>
                <c:pt idx="0" formatCode="General">
                  <c:v>80</c:v>
                </c:pt>
                <c:pt idx="1" formatCode="General">
                  <c:v>101</c:v>
                </c:pt>
                <c:pt idx="2" formatCode="General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A-455E-BE06-F41402C8BB09}"/>
            </c:ext>
          </c:extLst>
        </c:ser>
        <c:ser>
          <c:idx val="2"/>
          <c:order val="2"/>
          <c:tx>
            <c:strRef>
              <c:f>'New Enrollment Demographics'!$A$72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Demographics'!$B$68:$G$68</c15:sqref>
                  </c15:fullRef>
                </c:ext>
              </c:extLst>
              <c:f>('New Enrollment Demographics'!$B$68,'New Enrollment Demographics'!$D$68,'New Enrollment Demographics'!$F$68)</c:f>
              <c:strCache>
                <c:ptCount val="3"/>
                <c:pt idx="0">
                  <c:v>First-time</c:v>
                </c:pt>
                <c:pt idx="1">
                  <c:v>Transfer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Demographics'!$B$72:$G$72</c15:sqref>
                  </c15:fullRef>
                </c:ext>
              </c:extLst>
              <c:f>('New Enrollment Demographics'!$B$72,'New Enrollment Demographics'!$D$72,'New Enrollment Demographics'!$F$72)</c:f>
              <c:numCache>
                <c:formatCode>0.0%</c:formatCode>
                <c:ptCount val="3"/>
                <c:pt idx="0" formatCode="General">
                  <c:v>68</c:v>
                </c:pt>
                <c:pt idx="1" formatCode="General">
                  <c:v>62</c:v>
                </c:pt>
                <c:pt idx="2" formatCode="General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A-455E-BE06-F41402C8B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360720"/>
        <c:axId val="504668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'New Enrollment Demographics'!$A$70</c15:sqref>
                        </c15:formulaRef>
                      </c:ext>
                    </c:extLst>
                    <c:strCache>
                      <c:ptCount val="1"/>
                      <c:pt idx="0">
                        <c:v>Gender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'New Enrollment Demographics'!$B$68:$G$68</c15:sqref>
                        </c15:fullRef>
                        <c15:formulaRef>
                          <c15:sqref>('New Enrollment Demographics'!$B$68,'New Enrollment Demographics'!$D$68,'New Enrollment Demographics'!$F$68)</c15:sqref>
                        </c15:formulaRef>
                      </c:ext>
                    </c:extLst>
                    <c:strCache>
                      <c:ptCount val="3"/>
                      <c:pt idx="0">
                        <c:v>First-time</c:v>
                      </c:pt>
                      <c:pt idx="1">
                        <c:v>Transfer</c:v>
                      </c:pt>
                      <c:pt idx="2">
                        <c:v>Graduate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'New Enrollment Demographics'!$B$70:$G$70</c15:sqref>
                        </c15:fullRef>
                        <c15:formulaRef>
                          <c15:sqref>('New Enrollment Demographics'!$B$70,'New Enrollment Demographics'!$D$70,'New Enrollment Demographics'!$F$70)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94A-455E-BE06-F41402C8BB09}"/>
                  </c:ext>
                </c:extLst>
              </c15:ser>
            </c15:filteredBarSeries>
          </c:ext>
        </c:extLst>
      </c:barChart>
      <c:catAx>
        <c:axId val="51036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668872"/>
        <c:crosses val="autoZero"/>
        <c:auto val="1"/>
        <c:lblAlgn val="ctr"/>
        <c:lblOffset val="100"/>
        <c:noMultiLvlLbl val="0"/>
      </c:catAx>
      <c:valAx>
        <c:axId val="504668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36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Class Division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'New Enrollment Demographics'!$A$168</c:f>
              <c:strCache>
                <c:ptCount val="1"/>
                <c:pt idx="0">
                  <c:v>Freshman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Demographics'!$B$166:$E$166</c15:sqref>
                  </c15:fullRef>
                </c:ext>
              </c:extLst>
              <c:f>('New Enrollment Demographics'!$B$166,'New Enrollment Demographics'!$D$166)</c:f>
              <c:strCache>
                <c:ptCount val="2"/>
                <c:pt idx="0">
                  <c:v>First-time</c:v>
                </c:pt>
                <c:pt idx="1">
                  <c:v>Transfer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Demographics'!$B$168:$E$168</c15:sqref>
                  </c15:fullRef>
                </c:ext>
              </c:extLst>
              <c:f>('New Enrollment Demographics'!$B$168,'New Enrollment Demographics'!$D$168)</c:f>
              <c:numCache>
                <c:formatCode>0.0%</c:formatCode>
                <c:ptCount val="2"/>
                <c:pt idx="0" formatCode="General">
                  <c:v>127</c:v>
                </c:pt>
                <c:pt idx="1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A-4B86-A280-A1120A35C0FD}"/>
            </c:ext>
          </c:extLst>
        </c:ser>
        <c:ser>
          <c:idx val="2"/>
          <c:order val="2"/>
          <c:tx>
            <c:strRef>
              <c:f>'New Enrollment Demographics'!$A$169</c:f>
              <c:strCache>
                <c:ptCount val="1"/>
                <c:pt idx="0">
                  <c:v>Sophomore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Demographics'!$B$166:$E$166</c15:sqref>
                  </c15:fullRef>
                </c:ext>
              </c:extLst>
              <c:f>('New Enrollment Demographics'!$B$166,'New Enrollment Demographics'!$D$166)</c:f>
              <c:strCache>
                <c:ptCount val="2"/>
                <c:pt idx="0">
                  <c:v>First-time</c:v>
                </c:pt>
                <c:pt idx="1">
                  <c:v>Transfer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Demographics'!$B$169:$E$169</c15:sqref>
                  </c15:fullRef>
                </c:ext>
              </c:extLst>
              <c:f>('New Enrollment Demographics'!$B$169,'New Enrollment Demographics'!$D$169)</c:f>
              <c:numCache>
                <c:formatCode>0.0%</c:formatCode>
                <c:ptCount val="2"/>
                <c:pt idx="0" formatCode="General">
                  <c:v>16</c:v>
                </c:pt>
                <c:pt idx="1" formatCode="General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A-4B86-A280-A1120A35C0FD}"/>
            </c:ext>
          </c:extLst>
        </c:ser>
        <c:ser>
          <c:idx val="3"/>
          <c:order val="3"/>
          <c:tx>
            <c:strRef>
              <c:f>'New Enrollment Demographics'!$A$170</c:f>
              <c:strCache>
                <c:ptCount val="1"/>
                <c:pt idx="0">
                  <c:v>Junior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Demographics'!$B$166:$E$166</c15:sqref>
                  </c15:fullRef>
                </c:ext>
              </c:extLst>
              <c:f>('New Enrollment Demographics'!$B$166,'New Enrollment Demographics'!$D$166)</c:f>
              <c:strCache>
                <c:ptCount val="2"/>
                <c:pt idx="0">
                  <c:v>First-time</c:v>
                </c:pt>
                <c:pt idx="1">
                  <c:v>Transfer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Demographics'!$B$170:$E$170</c15:sqref>
                  </c15:fullRef>
                </c:ext>
              </c:extLst>
              <c:f>('New Enrollment Demographics'!$B$170,'New Enrollment Demographics'!$D$170)</c:f>
              <c:numCache>
                <c:formatCode>0.0%</c:formatCode>
                <c:ptCount val="2"/>
                <c:pt idx="0" formatCode="General">
                  <c:v>5</c:v>
                </c:pt>
                <c:pt idx="1" formatCode="General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A-4B86-A280-A1120A35C0FD}"/>
            </c:ext>
          </c:extLst>
        </c:ser>
        <c:ser>
          <c:idx val="4"/>
          <c:order val="4"/>
          <c:tx>
            <c:strRef>
              <c:f>'New Enrollment Demographics'!$A$171</c:f>
              <c:strCache>
                <c:ptCount val="1"/>
                <c:pt idx="0">
                  <c:v>Senior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Demographics'!$B$166:$E$166</c15:sqref>
                  </c15:fullRef>
                </c:ext>
              </c:extLst>
              <c:f>('New Enrollment Demographics'!$B$166,'New Enrollment Demographics'!$D$166)</c:f>
              <c:strCache>
                <c:ptCount val="2"/>
                <c:pt idx="0">
                  <c:v>First-time</c:v>
                </c:pt>
                <c:pt idx="1">
                  <c:v>Transfer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Demographics'!$B$171:$E$171</c15:sqref>
                  </c15:fullRef>
                </c:ext>
              </c:extLst>
              <c:f>('New Enrollment Demographics'!$B$171,'New Enrollment Demographics'!$D$171)</c:f>
              <c:numCache>
                <c:formatCode>0.0%</c:formatCode>
                <c:ptCount val="2"/>
                <c:pt idx="0" formatCode="General">
                  <c:v>0</c:v>
                </c:pt>
                <c:pt idx="1" formatCode="General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0A-4B86-A280-A1120A35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3987088"/>
        <c:axId val="5139982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'New Enrollment Demographics'!$A$167</c15:sqref>
                        </c15:formulaRef>
                      </c:ext>
                    </c:extLst>
                    <c:strCache>
                      <c:ptCount val="1"/>
                      <c:pt idx="0">
                        <c:v>Class Division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'New Enrollment Demographics'!$B$166:$E$166</c15:sqref>
                        </c15:fullRef>
                        <c15:formulaRef>
                          <c15:sqref>('New Enrollment Demographics'!$B$166,'New Enrollment Demographics'!$D$166)</c15:sqref>
                        </c15:formulaRef>
                      </c:ext>
                    </c:extLst>
                    <c:strCache>
                      <c:ptCount val="2"/>
                      <c:pt idx="0">
                        <c:v>First-time</c:v>
                      </c:pt>
                      <c:pt idx="1">
                        <c:v>Transfer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'New Enrollment Demographics'!$B$167:$E$167</c15:sqref>
                        </c15:fullRef>
                        <c15:formulaRef>
                          <c15:sqref>('New Enrollment Demographics'!$B$167,'New Enrollment Demographics'!$D$167)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300A-4B86-A280-A1120A35C0FD}"/>
                  </c:ext>
                </c:extLst>
              </c15:ser>
            </c15:filteredBarSeries>
          </c:ext>
        </c:extLst>
      </c:barChart>
      <c:catAx>
        <c:axId val="51398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998240"/>
        <c:crosses val="autoZero"/>
        <c:auto val="1"/>
        <c:lblAlgn val="ctr"/>
        <c:lblOffset val="100"/>
        <c:noMultiLvlLbl val="0"/>
      </c:catAx>
      <c:valAx>
        <c:axId val="51399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98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'New Enrollment Demographics'!$A$140</c:f>
              <c:strCache>
                <c:ptCount val="1"/>
                <c:pt idx="0">
                  <c:v>Less than 25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Demographics'!$B$138:$G$138</c15:sqref>
                  </c15:fullRef>
                </c:ext>
              </c:extLst>
              <c:f>('New Enrollment Demographics'!$B$138,'New Enrollment Demographics'!$D$138,'New Enrollment Demographics'!$F$138)</c:f>
              <c:strCache>
                <c:ptCount val="3"/>
                <c:pt idx="0">
                  <c:v>First-time</c:v>
                </c:pt>
                <c:pt idx="1">
                  <c:v>Transfer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Demographics'!$B$140:$G$140</c15:sqref>
                  </c15:fullRef>
                </c:ext>
              </c:extLst>
              <c:f>('New Enrollment Demographics'!$B$140,'New Enrollment Demographics'!$D$140,'New Enrollment Demographics'!$F$140)</c:f>
              <c:numCache>
                <c:formatCode>0.0%</c:formatCode>
                <c:ptCount val="3"/>
                <c:pt idx="0" formatCode="General">
                  <c:v>146</c:v>
                </c:pt>
                <c:pt idx="1" formatCode="General">
                  <c:v>105</c:v>
                </c:pt>
                <c:pt idx="2" formatCode="General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2-46EA-B87A-D86733B34B9C}"/>
            </c:ext>
          </c:extLst>
        </c:ser>
        <c:ser>
          <c:idx val="2"/>
          <c:order val="2"/>
          <c:tx>
            <c:strRef>
              <c:f>'New Enrollment Demographics'!$A$141</c:f>
              <c:strCache>
                <c:ptCount val="1"/>
                <c:pt idx="0">
                  <c:v>25 or Older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Demographics'!$B$138:$G$138</c15:sqref>
                  </c15:fullRef>
                </c:ext>
              </c:extLst>
              <c:f>('New Enrollment Demographics'!$B$138,'New Enrollment Demographics'!$D$138,'New Enrollment Demographics'!$F$138)</c:f>
              <c:strCache>
                <c:ptCount val="3"/>
                <c:pt idx="0">
                  <c:v>First-time</c:v>
                </c:pt>
                <c:pt idx="1">
                  <c:v>Transfer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Demographics'!$B$141:$G$141</c15:sqref>
                  </c15:fullRef>
                </c:ext>
              </c:extLst>
              <c:f>('New Enrollment Demographics'!$B$141,'New Enrollment Demographics'!$D$141,'New Enrollment Demographics'!$F$141)</c:f>
              <c:numCache>
                <c:formatCode>0.0%</c:formatCode>
                <c:ptCount val="3"/>
                <c:pt idx="0" formatCode="General">
                  <c:v>2</c:v>
                </c:pt>
                <c:pt idx="1" formatCode="General">
                  <c:v>58</c:v>
                </c:pt>
                <c:pt idx="2" formatCode="General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2-46EA-B87A-D86733B34B9C}"/>
            </c:ext>
          </c:extLst>
        </c:ser>
        <c:ser>
          <c:idx val="3"/>
          <c:order val="3"/>
          <c:tx>
            <c:strRef>
              <c:f>'New Enrollment Demographics'!$A$142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Demographics'!$B$138:$G$138</c15:sqref>
                  </c15:fullRef>
                </c:ext>
              </c:extLst>
              <c:f>('New Enrollment Demographics'!$B$138,'New Enrollment Demographics'!$D$138,'New Enrollment Demographics'!$F$138)</c:f>
              <c:strCache>
                <c:ptCount val="3"/>
                <c:pt idx="0">
                  <c:v>First-time</c:v>
                </c:pt>
                <c:pt idx="1">
                  <c:v>Transfer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Demographics'!$B$142:$G$142</c15:sqref>
                  </c15:fullRef>
                </c:ext>
              </c:extLst>
              <c:f>('New Enrollment Demographics'!$B$142,'New Enrollment Demographics'!$D$142,'New Enrollment Demographics'!$F$142)</c:f>
              <c:numCache>
                <c:formatCode>0.0%</c:formatCode>
                <c:ptCount val="3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2-46EA-B87A-D86733B34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4060792"/>
        <c:axId val="3840663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'New Enrollment Demographics'!$A$139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'New Enrollment Demographics'!$B$138:$G$138</c15:sqref>
                        </c15:fullRef>
                        <c15:formulaRef>
                          <c15:sqref>('New Enrollment Demographics'!$B$138,'New Enrollment Demographics'!$D$138,'New Enrollment Demographics'!$F$138)</c15:sqref>
                        </c15:formulaRef>
                      </c:ext>
                    </c:extLst>
                    <c:strCache>
                      <c:ptCount val="3"/>
                      <c:pt idx="0">
                        <c:v>First-time</c:v>
                      </c:pt>
                      <c:pt idx="1">
                        <c:v>Transfer</c:v>
                      </c:pt>
                      <c:pt idx="2">
                        <c:v>Graduate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'New Enrollment Demographics'!$B$139:$G$139</c15:sqref>
                        </c15:fullRef>
                        <c15:formulaRef>
                          <c15:sqref>('New Enrollment Demographics'!$B$139,'New Enrollment Demographics'!$D$139,'New Enrollment Demographics'!$F$139)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032-46EA-B87A-D86733B34B9C}"/>
                  </c:ext>
                </c:extLst>
              </c15:ser>
            </c15:filteredBarSeries>
          </c:ext>
        </c:extLst>
      </c:barChart>
      <c:catAx>
        <c:axId val="384060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066368"/>
        <c:crosses val="autoZero"/>
        <c:auto val="1"/>
        <c:lblAlgn val="ctr"/>
        <c:lblOffset val="100"/>
        <c:noMultiLvlLbl val="0"/>
      </c:catAx>
      <c:valAx>
        <c:axId val="38406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060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 Code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'New Enrollment Demographics'!$A$201</c:f>
              <c:strCache>
                <c:ptCount val="1"/>
                <c:pt idx="0">
                  <c:v>Full-time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Demographics'!$B$199:$G$199</c15:sqref>
                  </c15:fullRef>
                </c:ext>
              </c:extLst>
              <c:f>('New Enrollment Demographics'!$B$199,'New Enrollment Demographics'!$D$199,'New Enrollment Demographics'!$F$199)</c:f>
              <c:strCache>
                <c:ptCount val="3"/>
                <c:pt idx="0">
                  <c:v>First-time</c:v>
                </c:pt>
                <c:pt idx="1">
                  <c:v>Transfer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Demographics'!$B$201:$G$201</c15:sqref>
                  </c15:fullRef>
                </c:ext>
              </c:extLst>
              <c:f>('New Enrollment Demographics'!$B$201,'New Enrollment Demographics'!$D$201,'New Enrollment Demographics'!$F$201)</c:f>
              <c:numCache>
                <c:formatCode>0.0%</c:formatCode>
                <c:ptCount val="3"/>
                <c:pt idx="0" formatCode="General">
                  <c:v>145</c:v>
                </c:pt>
                <c:pt idx="1" formatCode="General">
                  <c:v>155</c:v>
                </c:pt>
                <c:pt idx="2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7-4F4A-8A8A-C0EAE0A23AC5}"/>
            </c:ext>
          </c:extLst>
        </c:ser>
        <c:ser>
          <c:idx val="2"/>
          <c:order val="2"/>
          <c:tx>
            <c:strRef>
              <c:f>'New Enrollment Demographics'!$A$202</c:f>
              <c:strCache>
                <c:ptCount val="1"/>
                <c:pt idx="0">
                  <c:v>Part-time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Enrollment Demographics'!$B$199:$G$199</c15:sqref>
                  </c15:fullRef>
                </c:ext>
              </c:extLst>
              <c:f>('New Enrollment Demographics'!$B$199,'New Enrollment Demographics'!$D$199,'New Enrollment Demographics'!$F$199)</c:f>
              <c:strCache>
                <c:ptCount val="3"/>
                <c:pt idx="0">
                  <c:v>First-time</c:v>
                </c:pt>
                <c:pt idx="1">
                  <c:v>Transfer</c:v>
                </c:pt>
                <c:pt idx="2">
                  <c:v>Graduate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Enrollment Demographics'!$B$202:$G$202</c15:sqref>
                  </c15:fullRef>
                </c:ext>
              </c:extLst>
              <c:f>('New Enrollment Demographics'!$B$202,'New Enrollment Demographics'!$D$202,'New Enrollment Demographics'!$F$202)</c:f>
              <c:numCache>
                <c:formatCode>0.0%</c:formatCode>
                <c:ptCount val="3"/>
                <c:pt idx="0" formatCode="General">
                  <c:v>3</c:v>
                </c:pt>
                <c:pt idx="1" formatCode="General">
                  <c:v>8</c:v>
                </c:pt>
                <c:pt idx="2" formatCode="General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7-4F4A-8A8A-C0EAE0A23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8320872"/>
        <c:axId val="3783133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'New Enrollment Demographics'!$A$200</c15:sqref>
                        </c15:formulaRef>
                      </c:ext>
                    </c:extLst>
                    <c:strCache>
                      <c:ptCount val="1"/>
                      <c:pt idx="0">
                        <c:v>Time Code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'New Enrollment Demographics'!$B$199:$G$199</c15:sqref>
                        </c15:fullRef>
                        <c15:formulaRef>
                          <c15:sqref>('New Enrollment Demographics'!$B$199,'New Enrollment Demographics'!$D$199,'New Enrollment Demographics'!$F$199)</c15:sqref>
                        </c15:formulaRef>
                      </c:ext>
                    </c:extLst>
                    <c:strCache>
                      <c:ptCount val="3"/>
                      <c:pt idx="0">
                        <c:v>First-time</c:v>
                      </c:pt>
                      <c:pt idx="1">
                        <c:v>Transfer</c:v>
                      </c:pt>
                      <c:pt idx="2">
                        <c:v>Graduate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'New Enrollment Demographics'!$B$200:$G$200</c15:sqref>
                        </c15:fullRef>
                        <c15:formulaRef>
                          <c15:sqref>('New Enrollment Demographics'!$B$200,'New Enrollment Demographics'!$D$200,'New Enrollment Demographics'!$F$200)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6B7-4F4A-8A8A-C0EAE0A23AC5}"/>
                  </c:ext>
                </c:extLst>
              </c15:ser>
            </c15:filteredBarSeries>
          </c:ext>
        </c:extLst>
      </c:barChart>
      <c:catAx>
        <c:axId val="37832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313328"/>
        <c:crosses val="autoZero"/>
        <c:auto val="1"/>
        <c:lblAlgn val="ctr"/>
        <c:lblOffset val="100"/>
        <c:noMultiLvlLbl val="0"/>
      </c:catAx>
      <c:valAx>
        <c:axId val="37831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320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FIRST-TIME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3C-4F66-82B1-4A84A220B0C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3C-4F66-82B1-4A84A220B0C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3C-4F66-82B1-4A84A220B0C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13C-4F66-82B1-4A84A220B0C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13C-4F66-82B1-4A84A220B0C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13C-4F66-82B1-4A84A220B0C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13C-4F66-82B1-4A84A220B0C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13C-4F66-82B1-4A84A220B0C7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13C-4F66-82B1-4A84A220B0C7}"/>
              </c:ext>
            </c:extLst>
          </c:dPt>
          <c:cat>
            <c:strRef>
              <c:f>'New Enrollment Demographics'!$A$93:$A$101</c:f>
              <c:strCache>
                <c:ptCount val="9"/>
                <c:pt idx="0">
                  <c:v>African American</c:v>
                </c:pt>
                <c:pt idx="1">
                  <c:v>Asian</c:v>
                </c:pt>
                <c:pt idx="2">
                  <c:v>Caucasian</c:v>
                </c:pt>
                <c:pt idx="3">
                  <c:v>Hispanic</c:v>
                </c:pt>
                <c:pt idx="4">
                  <c:v>Native American</c:v>
                </c:pt>
                <c:pt idx="5">
                  <c:v>Non-Resident</c:v>
                </c:pt>
                <c:pt idx="6">
                  <c:v>Pacific Islander</c:v>
                </c:pt>
                <c:pt idx="7">
                  <c:v>Two or More</c:v>
                </c:pt>
                <c:pt idx="8">
                  <c:v>Unknown</c:v>
                </c:pt>
              </c:strCache>
            </c:strRef>
          </c:cat>
          <c:val>
            <c:numRef>
              <c:f>'New Enrollment Demographics'!$B$93:$B$101</c:f>
              <c:numCache>
                <c:formatCode>General</c:formatCode>
                <c:ptCount val="9"/>
                <c:pt idx="0">
                  <c:v>7</c:v>
                </c:pt>
                <c:pt idx="1">
                  <c:v>7</c:v>
                </c:pt>
                <c:pt idx="2">
                  <c:v>94</c:v>
                </c:pt>
                <c:pt idx="3">
                  <c:v>17</c:v>
                </c:pt>
                <c:pt idx="4">
                  <c:v>1</c:v>
                </c:pt>
                <c:pt idx="5">
                  <c:v>13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F-4170-B05E-DBE220564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85725</xdr:colOff>
          <xdr:row>41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12</xdr:row>
      <xdr:rowOff>9525</xdr:rowOff>
    </xdr:from>
    <xdr:to>
      <xdr:col>4</xdr:col>
      <xdr:colOff>590550</xdr:colOff>
      <xdr:row>26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142875</xdr:rowOff>
    </xdr:from>
    <xdr:to>
      <xdr:col>7</xdr:col>
      <xdr:colOff>57149</xdr:colOff>
      <xdr:row>23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66674</xdr:colOff>
      <xdr:row>32</xdr:row>
      <xdr:rowOff>0</xdr:rowOff>
    </xdr:from>
    <xdr:to>
      <xdr:col>7</xdr:col>
      <xdr:colOff>152399</xdr:colOff>
      <xdr:row>42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19051</xdr:colOff>
      <xdr:row>51</xdr:row>
      <xdr:rowOff>47625</xdr:rowOff>
    </xdr:from>
    <xdr:to>
      <xdr:col>6</xdr:col>
      <xdr:colOff>438151</xdr:colOff>
      <xdr:row>63</xdr:row>
      <xdr:rowOff>123824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1495425</xdr:colOff>
      <xdr:row>73</xdr:row>
      <xdr:rowOff>95250</xdr:rowOff>
    </xdr:from>
    <xdr:to>
      <xdr:col>7</xdr:col>
      <xdr:colOff>161925</xdr:colOff>
      <xdr:row>86</xdr:row>
      <xdr:rowOff>133350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1438275</xdr:colOff>
      <xdr:row>181</xdr:row>
      <xdr:rowOff>142875</xdr:rowOff>
    </xdr:from>
    <xdr:to>
      <xdr:col>7</xdr:col>
      <xdr:colOff>504824</xdr:colOff>
      <xdr:row>194</xdr:row>
      <xdr:rowOff>133350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709612</xdr:colOff>
      <xdr:row>144</xdr:row>
      <xdr:rowOff>109537</xdr:rowOff>
    </xdr:from>
    <xdr:to>
      <xdr:col>6</xdr:col>
      <xdr:colOff>500062</xdr:colOff>
      <xdr:row>158</xdr:row>
      <xdr:rowOff>185737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1271587</xdr:colOff>
      <xdr:row>203</xdr:row>
      <xdr:rowOff>95250</xdr:rowOff>
    </xdr:from>
    <xdr:to>
      <xdr:col>7</xdr:col>
      <xdr:colOff>509587</xdr:colOff>
      <xdr:row>217</xdr:row>
      <xdr:rowOff>171450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142875</xdr:colOff>
      <xdr:row>103</xdr:row>
      <xdr:rowOff>124618</xdr:rowOff>
    </xdr:from>
    <xdr:to>
      <xdr:col>1</xdr:col>
      <xdr:colOff>785813</xdr:colOff>
      <xdr:row>118</xdr:row>
      <xdr:rowOff>10318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849311</xdr:colOff>
      <xdr:row>103</xdr:row>
      <xdr:rowOff>120650</xdr:rowOff>
    </xdr:from>
    <xdr:to>
      <xdr:col>5</xdr:col>
      <xdr:colOff>333374</xdr:colOff>
      <xdr:row>118</xdr:row>
      <xdr:rowOff>6350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353219</xdr:colOff>
      <xdr:row>103</xdr:row>
      <xdr:rowOff>120651</xdr:rowOff>
    </xdr:from>
    <xdr:to>
      <xdr:col>9</xdr:col>
      <xdr:colOff>7937</xdr:colOff>
      <xdr:row>118</xdr:row>
      <xdr:rowOff>6351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519111</xdr:colOff>
      <xdr:row>5</xdr:row>
      <xdr:rowOff>57149</xdr:rowOff>
    </xdr:from>
    <xdr:to>
      <xdr:col>11</xdr:col>
      <xdr:colOff>428624</xdr:colOff>
      <xdr:row>22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772584</xdr:colOff>
      <xdr:row>133</xdr:row>
      <xdr:rowOff>21167</xdr:rowOff>
    </xdr:from>
    <xdr:to>
      <xdr:col>8</xdr:col>
      <xdr:colOff>412750</xdr:colOff>
      <xdr:row>150</xdr:row>
      <xdr:rowOff>179917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952500</xdr:colOff>
      <xdr:row>14</xdr:row>
      <xdr:rowOff>137583</xdr:rowOff>
    </xdr:from>
    <xdr:to>
      <xdr:col>8</xdr:col>
      <xdr:colOff>412750</xdr:colOff>
      <xdr:row>29</xdr:row>
      <xdr:rowOff>23283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99</xdr:row>
      <xdr:rowOff>162983</xdr:rowOff>
    </xdr:from>
    <xdr:to>
      <xdr:col>8</xdr:col>
      <xdr:colOff>169333</xdr:colOff>
      <xdr:row>116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95251</xdr:colOff>
      <xdr:row>161</xdr:row>
      <xdr:rowOff>63501</xdr:rowOff>
    </xdr:from>
    <xdr:to>
      <xdr:col>9</xdr:col>
      <xdr:colOff>21167</xdr:colOff>
      <xdr:row>178</xdr:row>
      <xdr:rowOff>74083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227541</xdr:colOff>
      <xdr:row>201</xdr:row>
      <xdr:rowOff>25400</xdr:rowOff>
    </xdr:from>
    <xdr:to>
      <xdr:col>8</xdr:col>
      <xdr:colOff>433917</xdr:colOff>
      <xdr:row>225</xdr:row>
      <xdr:rowOff>63500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1076325</xdr:colOff>
      <xdr:row>22</xdr:row>
      <xdr:rowOff>161925</xdr:rowOff>
    </xdr:from>
    <xdr:to>
      <xdr:col>8</xdr:col>
      <xdr:colOff>476250</xdr:colOff>
      <xdr:row>38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222250</xdr:colOff>
      <xdr:row>106</xdr:row>
      <xdr:rowOff>46566</xdr:rowOff>
    </xdr:from>
    <xdr:to>
      <xdr:col>9</xdr:col>
      <xdr:colOff>10582</xdr:colOff>
      <xdr:row>121</xdr:row>
      <xdr:rowOff>52916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238126</xdr:colOff>
      <xdr:row>139</xdr:row>
      <xdr:rowOff>46565</xdr:rowOff>
    </xdr:from>
    <xdr:to>
      <xdr:col>9</xdr:col>
      <xdr:colOff>10583</xdr:colOff>
      <xdr:row>156</xdr:row>
      <xdr:rowOff>105832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238123</xdr:colOff>
      <xdr:row>157</xdr:row>
      <xdr:rowOff>35982</xdr:rowOff>
    </xdr:from>
    <xdr:to>
      <xdr:col>8</xdr:col>
      <xdr:colOff>433916</xdr:colOff>
      <xdr:row>172</xdr:row>
      <xdr:rowOff>84665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322791</xdr:colOff>
      <xdr:row>122</xdr:row>
      <xdr:rowOff>78315</xdr:rowOff>
    </xdr:from>
    <xdr:to>
      <xdr:col>8</xdr:col>
      <xdr:colOff>455083</xdr:colOff>
      <xdr:row>137</xdr:row>
      <xdr:rowOff>169332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315514</xdr:colOff>
      <xdr:row>18</xdr:row>
      <xdr:rowOff>69056</xdr:rowOff>
    </xdr:from>
    <xdr:to>
      <xdr:col>7</xdr:col>
      <xdr:colOff>357186</xdr:colOff>
      <xdr:row>41</xdr:row>
      <xdr:rowOff>107156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J1:N7"/>
  <sheetViews>
    <sheetView showGridLines="0" showRowColHeaders="0" tabSelected="1" topLeftCell="A8" workbookViewId="0">
      <selection activeCell="L35" sqref="L35"/>
    </sheetView>
  </sheetViews>
  <sheetFormatPr defaultRowHeight="15" x14ac:dyDescent="0.25"/>
  <sheetData>
    <row r="1" spans="10:14" x14ac:dyDescent="0.25">
      <c r="J1" s="1"/>
      <c r="K1" s="1"/>
      <c r="L1" s="1"/>
      <c r="M1" s="1"/>
      <c r="N1" s="1"/>
    </row>
    <row r="2" spans="10:14" x14ac:dyDescent="0.25">
      <c r="J2" s="1"/>
      <c r="K2" s="1"/>
      <c r="L2" s="1"/>
      <c r="M2" s="1"/>
      <c r="N2" s="1"/>
    </row>
    <row r="3" spans="10:14" x14ac:dyDescent="0.25">
      <c r="J3" s="1"/>
      <c r="K3" s="1"/>
      <c r="L3" s="1"/>
      <c r="M3" s="1"/>
      <c r="N3" s="1"/>
    </row>
    <row r="4" spans="10:14" hidden="1" x14ac:dyDescent="0.25">
      <c r="J4" s="1"/>
      <c r="K4" s="1"/>
      <c r="L4" s="1"/>
      <c r="M4" s="1"/>
      <c r="N4" s="1"/>
    </row>
    <row r="5" spans="10:14" x14ac:dyDescent="0.25">
      <c r="J5" s="1"/>
      <c r="K5" s="1"/>
      <c r="L5" s="1"/>
      <c r="M5" s="1"/>
      <c r="N5" s="1"/>
    </row>
    <row r="6" spans="10:14" x14ac:dyDescent="0.25">
      <c r="J6" s="1"/>
      <c r="K6" s="1"/>
      <c r="L6" s="1"/>
      <c r="M6" s="1"/>
      <c r="N6" s="1"/>
    </row>
    <row r="7" spans="10:14" x14ac:dyDescent="0.25">
      <c r="J7" s="1"/>
      <c r="K7" s="1"/>
      <c r="L7" s="1"/>
      <c r="M7" s="1"/>
      <c r="N7" s="1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85725</xdr:colOff>
                <xdr:row>41</xdr:row>
                <xdr:rowOff>171450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showGridLines="0" showRowColHeaders="0" showRuler="0" zoomScale="90" zoomScaleNormal="90" workbookViewId="0">
      <selection activeCell="J2" sqref="J2"/>
    </sheetView>
  </sheetViews>
  <sheetFormatPr defaultRowHeight="15" x14ac:dyDescent="0.25"/>
  <cols>
    <col min="1" max="1" width="21.7109375" customWidth="1"/>
    <col min="2" max="2" width="10.28515625" customWidth="1"/>
    <col min="3" max="3" width="6.7109375" customWidth="1"/>
    <col min="4" max="4" width="6.85546875" customWidth="1"/>
    <col min="5" max="5" width="7.42578125" customWidth="1"/>
    <col min="6" max="6" width="8" customWidth="1"/>
    <col min="7" max="7" width="8.140625" customWidth="1"/>
    <col min="8" max="8" width="7.5703125" customWidth="1"/>
    <col min="9" max="9" width="7" customWidth="1"/>
  </cols>
  <sheetData>
    <row r="1" spans="1:9" x14ac:dyDescent="0.25">
      <c r="A1" s="41" t="s">
        <v>173</v>
      </c>
    </row>
    <row r="2" spans="1:9" ht="18.75" x14ac:dyDescent="0.3">
      <c r="A2" s="41"/>
      <c r="B2" s="54" t="s">
        <v>168</v>
      </c>
      <c r="C2" s="54"/>
      <c r="D2" s="54"/>
      <c r="E2" s="54"/>
      <c r="F2" s="54"/>
    </row>
    <row r="4" spans="1:9" x14ac:dyDescent="0.25">
      <c r="A4" s="5" t="s">
        <v>147</v>
      </c>
    </row>
    <row r="5" spans="1:9" x14ac:dyDescent="0.25">
      <c r="A5" s="5"/>
    </row>
    <row r="6" spans="1:9" x14ac:dyDescent="0.25">
      <c r="A6" s="5"/>
    </row>
    <row r="7" spans="1:9" x14ac:dyDescent="0.25">
      <c r="B7" s="51" t="s">
        <v>185</v>
      </c>
      <c r="C7" s="51"/>
      <c r="D7" s="51"/>
      <c r="E7" s="51"/>
      <c r="F7" s="51"/>
      <c r="G7" s="51"/>
    </row>
    <row r="8" spans="1:9" x14ac:dyDescent="0.25">
      <c r="B8" s="51" t="s">
        <v>59</v>
      </c>
      <c r="C8" s="51"/>
      <c r="D8" s="51" t="s">
        <v>61</v>
      </c>
      <c r="E8" s="51"/>
      <c r="F8" s="51" t="s">
        <v>60</v>
      </c>
      <c r="G8" s="51"/>
      <c r="H8" s="51" t="s">
        <v>4</v>
      </c>
      <c r="I8" s="51"/>
    </row>
    <row r="9" spans="1:9" x14ac:dyDescent="0.25">
      <c r="A9" s="29" t="s">
        <v>51</v>
      </c>
      <c r="B9" s="8" t="s">
        <v>53</v>
      </c>
      <c r="C9" s="8" t="s">
        <v>54</v>
      </c>
      <c r="D9" s="8" t="s">
        <v>53</v>
      </c>
      <c r="E9" s="8" t="s">
        <v>54</v>
      </c>
      <c r="F9" s="8" t="s">
        <v>53</v>
      </c>
      <c r="G9" s="8" t="s">
        <v>54</v>
      </c>
      <c r="H9" s="8" t="s">
        <v>53</v>
      </c>
      <c r="I9" s="8" t="s">
        <v>54</v>
      </c>
    </row>
    <row r="10" spans="1:9" x14ac:dyDescent="0.25">
      <c r="A10" t="s">
        <v>15</v>
      </c>
      <c r="B10">
        <v>1</v>
      </c>
      <c r="C10" s="9">
        <f>B10/B$13</f>
        <v>6.993006993006993E-3</v>
      </c>
      <c r="D10">
        <v>12</v>
      </c>
      <c r="E10" s="9">
        <f>D10/D$13</f>
        <v>6.4171122994652413E-2</v>
      </c>
      <c r="F10">
        <v>0</v>
      </c>
      <c r="G10" s="9">
        <f>F10/F$13</f>
        <v>0</v>
      </c>
      <c r="H10">
        <f>SUM(B10,D10,F10)</f>
        <v>13</v>
      </c>
      <c r="I10" s="9">
        <f>H10/H$13</f>
        <v>2.7310924369747899E-2</v>
      </c>
    </row>
    <row r="11" spans="1:9" x14ac:dyDescent="0.25">
      <c r="A11" t="s">
        <v>52</v>
      </c>
      <c r="B11">
        <v>140</v>
      </c>
      <c r="C11" s="9">
        <f>B11/B$13</f>
        <v>0.97902097902097907</v>
      </c>
      <c r="D11">
        <v>174</v>
      </c>
      <c r="E11" s="9">
        <f>D11/D$13</f>
        <v>0.93048128342245995</v>
      </c>
      <c r="F11">
        <v>146</v>
      </c>
      <c r="G11" s="9">
        <f>F11/F$13</f>
        <v>1</v>
      </c>
      <c r="H11">
        <f t="shared" ref="H11:H12" si="0">SUM(B11,D11,F11)</f>
        <v>460</v>
      </c>
      <c r="I11" s="9">
        <f t="shared" ref="I11:I12" si="1">H11/H$13</f>
        <v>0.96638655462184875</v>
      </c>
    </row>
    <row r="12" spans="1:9" ht="15.75" thickBot="1" x14ac:dyDescent="0.3">
      <c r="A12" t="s">
        <v>16</v>
      </c>
      <c r="B12" s="3">
        <v>2</v>
      </c>
      <c r="C12" s="9">
        <f>B12/B$13</f>
        <v>1.3986013986013986E-2</v>
      </c>
      <c r="D12" s="3">
        <v>1</v>
      </c>
      <c r="E12" s="9">
        <f>D12/D$13</f>
        <v>5.3475935828877002E-3</v>
      </c>
      <c r="F12" s="3">
        <v>0</v>
      </c>
      <c r="G12" s="9">
        <f>F12/F$13</f>
        <v>0</v>
      </c>
      <c r="H12">
        <f t="shared" si="0"/>
        <v>3</v>
      </c>
      <c r="I12" s="9">
        <f t="shared" si="1"/>
        <v>6.3025210084033615E-3</v>
      </c>
    </row>
    <row r="13" spans="1:9" ht="15.75" thickBot="1" x14ac:dyDescent="0.3">
      <c r="A13" t="s">
        <v>0</v>
      </c>
      <c r="B13" s="4">
        <f>SUM(B10:B12)</f>
        <v>143</v>
      </c>
      <c r="C13" s="4"/>
      <c r="D13" s="4">
        <f t="shared" ref="D13:I13" si="2">SUM(D10:D12)</f>
        <v>187</v>
      </c>
      <c r="E13" s="4"/>
      <c r="F13" s="4">
        <f t="shared" si="2"/>
        <v>146</v>
      </c>
      <c r="G13" s="4"/>
      <c r="H13" s="4">
        <f t="shared" si="2"/>
        <v>476</v>
      </c>
      <c r="I13" s="12">
        <f t="shared" si="2"/>
        <v>1</v>
      </c>
    </row>
    <row r="14" spans="1:9" x14ac:dyDescent="0.25">
      <c r="B14" s="1"/>
      <c r="C14" s="1"/>
      <c r="D14" s="1"/>
      <c r="E14" s="1"/>
      <c r="F14" s="1"/>
      <c r="G14" s="1"/>
      <c r="H14" s="1"/>
    </row>
    <row r="15" spans="1:9" x14ac:dyDescent="0.25">
      <c r="B15" s="1"/>
      <c r="C15" s="1"/>
      <c r="D15" s="1"/>
      <c r="E15" s="1"/>
      <c r="F15" s="1"/>
      <c r="G15" s="1"/>
      <c r="H15" s="1"/>
    </row>
    <row r="16" spans="1:9" x14ac:dyDescent="0.25">
      <c r="B16" s="51" t="s">
        <v>186</v>
      </c>
      <c r="C16" s="51"/>
      <c r="D16" s="51"/>
      <c r="E16" s="51"/>
      <c r="F16" s="51"/>
      <c r="G16" s="51"/>
    </row>
    <row r="17" spans="1:9" x14ac:dyDescent="0.25">
      <c r="B17" s="51" t="s">
        <v>59</v>
      </c>
      <c r="C17" s="51"/>
      <c r="D17" s="51" t="s">
        <v>61</v>
      </c>
      <c r="E17" s="51"/>
      <c r="F17" s="51" t="s">
        <v>60</v>
      </c>
      <c r="G17" s="51"/>
      <c r="H17" s="51" t="s">
        <v>4</v>
      </c>
      <c r="I17" s="51"/>
    </row>
    <row r="18" spans="1:9" x14ac:dyDescent="0.25">
      <c r="A18" s="29" t="s">
        <v>17</v>
      </c>
      <c r="B18" s="8" t="s">
        <v>53</v>
      </c>
      <c r="C18" s="8" t="s">
        <v>54</v>
      </c>
      <c r="D18" s="8" t="s">
        <v>53</v>
      </c>
      <c r="E18" s="8" t="s">
        <v>54</v>
      </c>
      <c r="F18" s="8" t="s">
        <v>53</v>
      </c>
      <c r="G18" s="8" t="s">
        <v>54</v>
      </c>
      <c r="H18" s="8" t="s">
        <v>53</v>
      </c>
      <c r="I18" s="8" t="s">
        <v>54</v>
      </c>
    </row>
    <row r="19" spans="1:9" x14ac:dyDescent="0.25">
      <c r="A19" t="s">
        <v>18</v>
      </c>
      <c r="B19">
        <v>30</v>
      </c>
      <c r="C19" s="9">
        <f>B19/B$22</f>
        <v>0.20979020979020979</v>
      </c>
      <c r="D19">
        <v>72</v>
      </c>
      <c r="E19" s="9">
        <f>D19/D$22</f>
        <v>0.38502673796791442</v>
      </c>
      <c r="F19">
        <v>24</v>
      </c>
      <c r="G19" s="9">
        <f>F19/F$22</f>
        <v>0.16438356164383561</v>
      </c>
      <c r="H19">
        <f>SUM(B19,D19,F19)</f>
        <v>126</v>
      </c>
      <c r="I19" s="9">
        <f>H19/H$22</f>
        <v>0.26470588235294118</v>
      </c>
    </row>
    <row r="20" spans="1:9" x14ac:dyDescent="0.25">
      <c r="A20" t="s">
        <v>19</v>
      </c>
      <c r="B20">
        <v>105</v>
      </c>
      <c r="C20" s="9">
        <f t="shared" ref="C20:E21" si="3">B20/B$22</f>
        <v>0.73426573426573427</v>
      </c>
      <c r="D20">
        <v>108</v>
      </c>
      <c r="E20" s="9">
        <f t="shared" si="3"/>
        <v>0.57754010695187163</v>
      </c>
      <c r="F20">
        <v>111</v>
      </c>
      <c r="G20" s="9">
        <f t="shared" ref="G20:G21" si="4">F20/F$22</f>
        <v>0.76027397260273977</v>
      </c>
      <c r="H20">
        <f t="shared" ref="H20:H21" si="5">SUM(B20,D20,F20)</f>
        <v>324</v>
      </c>
      <c r="I20" s="9">
        <f t="shared" ref="I20:I21" si="6">H20/H$22</f>
        <v>0.68067226890756305</v>
      </c>
    </row>
    <row r="21" spans="1:9" ht="15.75" thickBot="1" x14ac:dyDescent="0.3">
      <c r="A21" t="s">
        <v>20</v>
      </c>
      <c r="B21" s="3">
        <v>8</v>
      </c>
      <c r="C21" s="9">
        <f t="shared" si="3"/>
        <v>5.5944055944055944E-2</v>
      </c>
      <c r="D21" s="3">
        <v>7</v>
      </c>
      <c r="E21" s="9">
        <f t="shared" si="3"/>
        <v>3.7433155080213901E-2</v>
      </c>
      <c r="F21" s="3">
        <v>11</v>
      </c>
      <c r="G21" s="9">
        <f t="shared" si="4"/>
        <v>7.5342465753424653E-2</v>
      </c>
      <c r="H21">
        <f t="shared" si="5"/>
        <v>26</v>
      </c>
      <c r="I21" s="9">
        <f t="shared" si="6"/>
        <v>5.4621848739495799E-2</v>
      </c>
    </row>
    <row r="22" spans="1:9" ht="15.75" thickBot="1" x14ac:dyDescent="0.3">
      <c r="A22" t="s">
        <v>0</v>
      </c>
      <c r="B22" s="4">
        <f>SUM(B19:B21)</f>
        <v>143</v>
      </c>
      <c r="C22" s="4"/>
      <c r="D22" s="4">
        <f>SUM(D19:D21)</f>
        <v>187</v>
      </c>
      <c r="E22" s="4"/>
      <c r="F22" s="4">
        <f>SUM(F19:F21)</f>
        <v>146</v>
      </c>
      <c r="G22" s="4"/>
      <c r="H22" s="4">
        <f>SUM(H19:H21)</f>
        <v>476</v>
      </c>
      <c r="I22" s="12">
        <f t="shared" ref="I22" si="7">SUM(I19:I21)</f>
        <v>1</v>
      </c>
    </row>
    <row r="23" spans="1:9" x14ac:dyDescent="0.25">
      <c r="B23" s="1"/>
      <c r="C23" s="1"/>
      <c r="D23" s="1"/>
      <c r="E23" s="1"/>
      <c r="F23" s="1"/>
      <c r="G23" s="1"/>
      <c r="H23" s="1"/>
    </row>
    <row r="24" spans="1:9" x14ac:dyDescent="0.25">
      <c r="B24" s="1"/>
      <c r="C24" s="1"/>
      <c r="D24" s="1"/>
      <c r="E24" s="1"/>
      <c r="F24" s="1"/>
      <c r="G24" s="1"/>
      <c r="H24" s="1"/>
    </row>
    <row r="25" spans="1:9" x14ac:dyDescent="0.25">
      <c r="B25" s="1"/>
      <c r="C25" s="1"/>
      <c r="D25" s="1"/>
      <c r="E25" s="1"/>
      <c r="F25" s="1"/>
      <c r="G25" s="1"/>
      <c r="H25" s="1"/>
    </row>
    <row r="26" spans="1:9" x14ac:dyDescent="0.25">
      <c r="B26" s="1"/>
      <c r="C26" s="1"/>
      <c r="D26" s="1"/>
      <c r="E26" s="1"/>
      <c r="F26" s="1"/>
      <c r="G26" s="1"/>
      <c r="H26" s="1"/>
    </row>
    <row r="27" spans="1:9" x14ac:dyDescent="0.25">
      <c r="B27" s="1"/>
      <c r="C27" s="1"/>
      <c r="D27" s="1"/>
      <c r="E27" s="1"/>
      <c r="F27" s="1"/>
      <c r="G27" s="1"/>
      <c r="H27" s="1"/>
    </row>
    <row r="28" spans="1:9" x14ac:dyDescent="0.25">
      <c r="B28" s="1"/>
      <c r="C28" s="1"/>
      <c r="D28" s="1"/>
      <c r="E28" s="1"/>
      <c r="F28" s="1"/>
      <c r="G28" s="1"/>
      <c r="H28" s="1"/>
    </row>
    <row r="29" spans="1:9" x14ac:dyDescent="0.25">
      <c r="B29" s="1"/>
      <c r="C29" s="1"/>
      <c r="D29" s="1"/>
      <c r="E29" s="1"/>
      <c r="F29" s="1"/>
      <c r="G29" s="1"/>
      <c r="H29" s="1"/>
    </row>
    <row r="30" spans="1:9" x14ac:dyDescent="0.25">
      <c r="B30" s="1"/>
      <c r="C30" s="1"/>
      <c r="D30" s="1"/>
      <c r="E30" s="1"/>
      <c r="F30" s="1"/>
      <c r="G30" s="1"/>
      <c r="H30" s="1"/>
    </row>
    <row r="31" spans="1:9" x14ac:dyDescent="0.25">
      <c r="B31" s="1"/>
      <c r="C31" s="1"/>
      <c r="D31" s="1"/>
      <c r="E31" s="1"/>
      <c r="F31" s="1"/>
      <c r="G31" s="1"/>
      <c r="H31" s="1"/>
    </row>
    <row r="32" spans="1:9" x14ac:dyDescent="0.25">
      <c r="B32" s="1"/>
      <c r="C32" s="1"/>
      <c r="D32" s="1"/>
      <c r="E32" s="1"/>
      <c r="F32" s="1"/>
      <c r="G32" s="1"/>
      <c r="H32" s="1"/>
    </row>
    <row r="33" spans="1:9" x14ac:dyDescent="0.25">
      <c r="B33" s="1"/>
      <c r="C33" s="1"/>
      <c r="D33" s="1"/>
      <c r="E33" s="1"/>
      <c r="F33" s="1"/>
      <c r="G33" s="1"/>
      <c r="H33" s="1"/>
    </row>
    <row r="34" spans="1:9" x14ac:dyDescent="0.25">
      <c r="B34" s="1"/>
      <c r="C34" s="1"/>
      <c r="D34" s="1"/>
      <c r="E34" s="1"/>
      <c r="F34" s="1"/>
      <c r="G34" s="1"/>
      <c r="H34" s="1"/>
    </row>
    <row r="35" spans="1:9" x14ac:dyDescent="0.25">
      <c r="B35" s="1"/>
      <c r="C35" s="1"/>
      <c r="D35" s="1"/>
      <c r="E35" s="1"/>
      <c r="F35" s="1"/>
      <c r="G35" s="1"/>
      <c r="H35" s="1"/>
    </row>
    <row r="36" spans="1:9" x14ac:dyDescent="0.25">
      <c r="B36" s="1"/>
      <c r="C36" s="1"/>
      <c r="D36" s="1"/>
      <c r="E36" s="1"/>
      <c r="F36" s="1"/>
      <c r="G36" s="1"/>
      <c r="H36" s="1"/>
    </row>
    <row r="37" spans="1:9" x14ac:dyDescent="0.25">
      <c r="B37" s="1"/>
      <c r="C37" s="1"/>
      <c r="D37" s="1"/>
      <c r="E37" s="1"/>
      <c r="F37" s="1"/>
      <c r="G37" s="1"/>
      <c r="H37" s="1"/>
    </row>
    <row r="38" spans="1:9" x14ac:dyDescent="0.25">
      <c r="B38" s="1"/>
      <c r="C38" s="1"/>
      <c r="D38" s="1"/>
      <c r="E38" s="1"/>
      <c r="F38" s="1"/>
      <c r="G38" s="1"/>
      <c r="H38" s="1"/>
    </row>
    <row r="39" spans="1:9" x14ac:dyDescent="0.25">
      <c r="B39" s="1"/>
      <c r="C39" s="1"/>
      <c r="D39" s="1"/>
      <c r="E39" s="1"/>
      <c r="F39" s="1"/>
      <c r="G39" s="1"/>
      <c r="H39" s="1"/>
    </row>
    <row r="40" spans="1:9" x14ac:dyDescent="0.25">
      <c r="B40" s="51" t="s">
        <v>187</v>
      </c>
      <c r="C40" s="51"/>
      <c r="D40" s="51"/>
      <c r="E40" s="51"/>
      <c r="F40" s="51"/>
      <c r="G40" s="51"/>
    </row>
    <row r="41" spans="1:9" x14ac:dyDescent="0.25">
      <c r="B41" s="51" t="s">
        <v>59</v>
      </c>
      <c r="C41" s="51"/>
      <c r="D41" s="51" t="s">
        <v>61</v>
      </c>
      <c r="E41" s="51"/>
      <c r="F41" s="51" t="s">
        <v>60</v>
      </c>
      <c r="G41" s="51"/>
      <c r="H41" s="51" t="s">
        <v>4</v>
      </c>
      <c r="I41" s="51"/>
    </row>
    <row r="42" spans="1:9" x14ac:dyDescent="0.25">
      <c r="A42" s="5" t="s">
        <v>21</v>
      </c>
      <c r="B42" s="8" t="s">
        <v>53</v>
      </c>
      <c r="C42" s="8" t="s">
        <v>54</v>
      </c>
      <c r="D42" s="8" t="s">
        <v>53</v>
      </c>
      <c r="E42" s="8" t="s">
        <v>54</v>
      </c>
      <c r="F42" s="8" t="s">
        <v>53</v>
      </c>
      <c r="G42" s="8" t="s">
        <v>54</v>
      </c>
      <c r="H42" s="8" t="s">
        <v>53</v>
      </c>
      <c r="I42" s="8" t="s">
        <v>54</v>
      </c>
    </row>
    <row r="43" spans="1:9" x14ac:dyDescent="0.25">
      <c r="A43" t="s">
        <v>22</v>
      </c>
      <c r="B43">
        <v>123</v>
      </c>
      <c r="C43" s="9">
        <f>B43/B$47</f>
        <v>0.8601398601398601</v>
      </c>
      <c r="D43">
        <v>158</v>
      </c>
      <c r="E43" s="9">
        <f>D43/D$47</f>
        <v>0.84491978609625673</v>
      </c>
      <c r="F43">
        <v>95</v>
      </c>
      <c r="G43" s="9">
        <f>F43/F$47</f>
        <v>0.65068493150684936</v>
      </c>
      <c r="H43">
        <f t="shared" ref="H43:H46" si="8">SUM(B43,D43,F43)</f>
        <v>376</v>
      </c>
      <c r="I43" s="9">
        <f>H43/H$47</f>
        <v>0.78991596638655459</v>
      </c>
    </row>
    <row r="44" spans="1:9" x14ac:dyDescent="0.25">
      <c r="A44" t="s">
        <v>23</v>
      </c>
      <c r="B44">
        <v>20</v>
      </c>
      <c r="C44" s="9">
        <f t="shared" ref="C44:E46" si="9">B44/B$47</f>
        <v>0.13986013986013987</v>
      </c>
      <c r="D44">
        <v>29</v>
      </c>
      <c r="E44" s="9">
        <f t="shared" si="9"/>
        <v>0.15508021390374332</v>
      </c>
      <c r="F44">
        <v>51</v>
      </c>
      <c r="G44" s="9">
        <f t="shared" ref="G44:G46" si="10">F44/F$47</f>
        <v>0.34931506849315069</v>
      </c>
      <c r="H44">
        <f t="shared" si="8"/>
        <v>100</v>
      </c>
      <c r="I44" s="9">
        <f t="shared" ref="I44:I46" si="11">H44/H$47</f>
        <v>0.21008403361344538</v>
      </c>
    </row>
    <row r="45" spans="1:9" x14ac:dyDescent="0.25">
      <c r="A45" t="s">
        <v>24</v>
      </c>
      <c r="B45">
        <v>0</v>
      </c>
      <c r="C45" s="9">
        <f t="shared" si="9"/>
        <v>0</v>
      </c>
      <c r="D45">
        <v>0</v>
      </c>
      <c r="E45" s="9">
        <f t="shared" si="9"/>
        <v>0</v>
      </c>
      <c r="F45">
        <v>0</v>
      </c>
      <c r="G45" s="9">
        <f t="shared" si="10"/>
        <v>0</v>
      </c>
      <c r="H45">
        <f t="shared" si="8"/>
        <v>0</v>
      </c>
      <c r="I45" s="9">
        <f t="shared" si="11"/>
        <v>0</v>
      </c>
    </row>
    <row r="46" spans="1:9" ht="15.75" thickBot="1" x14ac:dyDescent="0.3">
      <c r="A46" t="s">
        <v>25</v>
      </c>
      <c r="B46">
        <v>0</v>
      </c>
      <c r="C46" s="9">
        <f t="shared" si="9"/>
        <v>0</v>
      </c>
      <c r="D46">
        <v>0</v>
      </c>
      <c r="E46" s="9">
        <f t="shared" si="9"/>
        <v>0</v>
      </c>
      <c r="F46">
        <v>0</v>
      </c>
      <c r="G46" s="9">
        <f t="shared" si="10"/>
        <v>0</v>
      </c>
      <c r="H46">
        <f t="shared" si="8"/>
        <v>0</v>
      </c>
      <c r="I46" s="9">
        <f t="shared" si="11"/>
        <v>0</v>
      </c>
    </row>
    <row r="47" spans="1:9" ht="15.75" thickBot="1" x14ac:dyDescent="0.3">
      <c r="A47" t="s">
        <v>4</v>
      </c>
      <c r="B47" s="4">
        <f>SUM(B43:B46)</f>
        <v>143</v>
      </c>
      <c r="C47" s="4"/>
      <c r="D47" s="4">
        <f>SUM(D43:D46)</f>
        <v>187</v>
      </c>
      <c r="E47" s="4"/>
      <c r="F47" s="4">
        <f>SUM(F43:F46)</f>
        <v>146</v>
      </c>
      <c r="G47" s="4"/>
      <c r="H47" s="4">
        <f>SUM(H43:H46)</f>
        <v>476</v>
      </c>
      <c r="I47" s="12">
        <f>SUM(I43:I46)</f>
        <v>1</v>
      </c>
    </row>
    <row r="48" spans="1:9" x14ac:dyDescent="0.25">
      <c r="B48" s="1"/>
      <c r="C48" s="1"/>
      <c r="D48" s="1"/>
      <c r="E48" s="1"/>
      <c r="F48" s="1"/>
      <c r="G48" s="1"/>
      <c r="H48" s="1"/>
    </row>
    <row r="49" spans="1:9" x14ac:dyDescent="0.25">
      <c r="B49" s="1"/>
      <c r="C49" s="1"/>
      <c r="D49" s="1"/>
      <c r="E49" s="1"/>
      <c r="F49" s="1"/>
      <c r="G49" s="1"/>
      <c r="H49" s="1"/>
    </row>
    <row r="50" spans="1:9" x14ac:dyDescent="0.25">
      <c r="B50" s="51" t="s">
        <v>188</v>
      </c>
      <c r="C50" s="51"/>
      <c r="D50" s="51"/>
      <c r="E50" s="51"/>
      <c r="F50" s="51"/>
      <c r="G50" s="51"/>
    </row>
    <row r="51" spans="1:9" x14ac:dyDescent="0.25">
      <c r="B51" s="51" t="s">
        <v>59</v>
      </c>
      <c r="C51" s="51"/>
      <c r="D51" s="51" t="s">
        <v>61</v>
      </c>
      <c r="E51" s="51"/>
      <c r="F51" s="51" t="s">
        <v>60</v>
      </c>
      <c r="G51" s="51"/>
      <c r="H51" s="51" t="s">
        <v>4</v>
      </c>
      <c r="I51" s="51"/>
    </row>
    <row r="52" spans="1:9" x14ac:dyDescent="0.25">
      <c r="A52" s="5" t="s">
        <v>26</v>
      </c>
      <c r="B52" s="8" t="s">
        <v>53</v>
      </c>
      <c r="C52" s="8" t="s">
        <v>54</v>
      </c>
      <c r="D52" s="8" t="s">
        <v>53</v>
      </c>
      <c r="E52" s="8" t="s">
        <v>54</v>
      </c>
      <c r="F52" s="8" t="s">
        <v>53</v>
      </c>
      <c r="G52" s="8" t="s">
        <v>54</v>
      </c>
      <c r="H52" s="8" t="s">
        <v>53</v>
      </c>
      <c r="I52" s="8" t="s">
        <v>54</v>
      </c>
    </row>
    <row r="53" spans="1:9" x14ac:dyDescent="0.25">
      <c r="A53" t="s">
        <v>27</v>
      </c>
      <c r="B53">
        <v>113</v>
      </c>
      <c r="C53" s="9">
        <f>B53/B$55</f>
        <v>0.79020979020979021</v>
      </c>
      <c r="D53">
        <v>122</v>
      </c>
      <c r="E53" s="9">
        <f>D53/D$55</f>
        <v>0.65240641711229952</v>
      </c>
      <c r="F53">
        <v>110</v>
      </c>
      <c r="G53" s="9">
        <f>F53/F$55</f>
        <v>0.75342465753424659</v>
      </c>
      <c r="H53">
        <f>SUM(B53,D53,F53)</f>
        <v>345</v>
      </c>
      <c r="I53" s="9">
        <f>H53/H$55</f>
        <v>0.72478991596638653</v>
      </c>
    </row>
    <row r="54" spans="1:9" ht="15.75" thickBot="1" x14ac:dyDescent="0.3">
      <c r="A54" t="s">
        <v>28</v>
      </c>
      <c r="B54">
        <v>30</v>
      </c>
      <c r="C54" s="9">
        <f>B54/B$55</f>
        <v>0.20979020979020979</v>
      </c>
      <c r="D54">
        <v>65</v>
      </c>
      <c r="E54" s="9">
        <f>D54/D$55</f>
        <v>0.34759358288770054</v>
      </c>
      <c r="F54">
        <v>36</v>
      </c>
      <c r="G54" s="9">
        <f>F54/F$55</f>
        <v>0.24657534246575341</v>
      </c>
      <c r="H54">
        <f t="shared" ref="H54" si="12">SUM(B54,D54,F54)</f>
        <v>131</v>
      </c>
      <c r="I54" s="9">
        <f>H54/H$55</f>
        <v>0.27521008403361347</v>
      </c>
    </row>
    <row r="55" spans="1:9" ht="15.75" thickBot="1" x14ac:dyDescent="0.3">
      <c r="A55" t="s">
        <v>4</v>
      </c>
      <c r="B55" s="4">
        <f>SUM(B53:B54)</f>
        <v>143</v>
      </c>
      <c r="C55" s="4"/>
      <c r="D55" s="4">
        <f>SUM(D53:D54)</f>
        <v>187</v>
      </c>
      <c r="E55" s="4"/>
      <c r="F55" s="4">
        <f>SUM(F53:F54)</f>
        <v>146</v>
      </c>
      <c r="G55" s="4"/>
      <c r="H55" s="4">
        <f>SUM(H53:H54)</f>
        <v>476</v>
      </c>
      <c r="I55" s="12">
        <f>SUM(I51:I54)</f>
        <v>1</v>
      </c>
    </row>
    <row r="56" spans="1:9" x14ac:dyDescent="0.25">
      <c r="B56" s="1"/>
      <c r="C56" s="1"/>
      <c r="D56" s="1"/>
      <c r="E56" s="1"/>
      <c r="F56" s="1"/>
      <c r="G56" s="1"/>
      <c r="H56" s="1"/>
    </row>
    <row r="57" spans="1:9" x14ac:dyDescent="0.25">
      <c r="B57" s="51" t="s">
        <v>189</v>
      </c>
      <c r="C57" s="51"/>
      <c r="D57" s="51"/>
      <c r="E57" s="51"/>
      <c r="F57" s="51"/>
      <c r="G57" s="51"/>
    </row>
    <row r="58" spans="1:9" x14ac:dyDescent="0.25">
      <c r="B58" s="51" t="s">
        <v>59</v>
      </c>
      <c r="C58" s="51"/>
      <c r="D58" s="51" t="s">
        <v>61</v>
      </c>
      <c r="E58" s="51"/>
      <c r="F58" s="51" t="s">
        <v>60</v>
      </c>
      <c r="G58" s="51"/>
      <c r="H58" s="51" t="s">
        <v>4</v>
      </c>
      <c r="I58" s="51"/>
    </row>
    <row r="59" spans="1:9" x14ac:dyDescent="0.25">
      <c r="A59" s="5" t="s">
        <v>29</v>
      </c>
      <c r="B59" s="8" t="s">
        <v>53</v>
      </c>
      <c r="C59" s="8" t="s">
        <v>54</v>
      </c>
      <c r="D59" s="8" t="s">
        <v>53</v>
      </c>
      <c r="E59" s="8" t="s">
        <v>54</v>
      </c>
      <c r="F59" s="8" t="s">
        <v>53</v>
      </c>
      <c r="G59" s="8" t="s">
        <v>54</v>
      </c>
      <c r="H59" s="8" t="s">
        <v>53</v>
      </c>
      <c r="I59" s="8" t="s">
        <v>54</v>
      </c>
    </row>
    <row r="60" spans="1:9" x14ac:dyDescent="0.25">
      <c r="A60" t="s">
        <v>30</v>
      </c>
      <c r="B60">
        <v>10</v>
      </c>
      <c r="C60" s="9">
        <f>B60/B$69</f>
        <v>6.9930069930069935E-2</v>
      </c>
      <c r="D60">
        <v>7</v>
      </c>
      <c r="E60" s="9">
        <f>D60/D$69</f>
        <v>3.7433155080213901E-2</v>
      </c>
      <c r="F60">
        <v>11</v>
      </c>
      <c r="G60" s="9">
        <f>F60/F$69</f>
        <v>7.5342465753424653E-2</v>
      </c>
      <c r="H60">
        <f>SUM(B60,D60,F60)</f>
        <v>28</v>
      </c>
      <c r="I60" s="9">
        <f>H60/H$69</f>
        <v>5.8823529411764705E-2</v>
      </c>
    </row>
    <row r="61" spans="1:9" x14ac:dyDescent="0.25">
      <c r="A61" t="s">
        <v>31</v>
      </c>
      <c r="B61">
        <v>3</v>
      </c>
      <c r="C61" s="9">
        <f t="shared" ref="C61:E68" si="13">B61/B$69</f>
        <v>2.097902097902098E-2</v>
      </c>
      <c r="D61">
        <v>3</v>
      </c>
      <c r="E61" s="9">
        <f t="shared" si="13"/>
        <v>1.6042780748663103E-2</v>
      </c>
      <c r="F61">
        <v>1</v>
      </c>
      <c r="G61" s="9">
        <f t="shared" ref="G61:G68" si="14">F61/F$69</f>
        <v>6.8493150684931503E-3</v>
      </c>
      <c r="H61">
        <f t="shared" ref="H61:H68" si="15">SUM(B61,D61,F61)</f>
        <v>7</v>
      </c>
      <c r="I61" s="9">
        <f t="shared" ref="I61:I68" si="16">H61/H$69</f>
        <v>1.4705882352941176E-2</v>
      </c>
    </row>
    <row r="62" spans="1:9" x14ac:dyDescent="0.25">
      <c r="A62" t="s">
        <v>32</v>
      </c>
      <c r="B62">
        <v>112</v>
      </c>
      <c r="C62" s="9">
        <f t="shared" si="13"/>
        <v>0.78321678321678323</v>
      </c>
      <c r="D62">
        <v>145</v>
      </c>
      <c r="E62" s="9">
        <f t="shared" si="13"/>
        <v>0.77540106951871657</v>
      </c>
      <c r="F62">
        <v>111</v>
      </c>
      <c r="G62" s="9">
        <f t="shared" si="14"/>
        <v>0.76027397260273977</v>
      </c>
      <c r="H62">
        <f t="shared" si="15"/>
        <v>368</v>
      </c>
      <c r="I62" s="9">
        <f t="shared" si="16"/>
        <v>0.77310924369747902</v>
      </c>
    </row>
    <row r="63" spans="1:9" x14ac:dyDescent="0.25">
      <c r="A63" t="s">
        <v>33</v>
      </c>
      <c r="B63">
        <v>2</v>
      </c>
      <c r="C63" s="9">
        <f t="shared" si="13"/>
        <v>1.3986013986013986E-2</v>
      </c>
      <c r="D63">
        <v>16</v>
      </c>
      <c r="E63" s="9">
        <f t="shared" si="13"/>
        <v>8.5561497326203204E-2</v>
      </c>
      <c r="F63">
        <v>8</v>
      </c>
      <c r="G63" s="9">
        <f t="shared" si="14"/>
        <v>5.4794520547945202E-2</v>
      </c>
      <c r="H63">
        <f t="shared" si="15"/>
        <v>26</v>
      </c>
      <c r="I63" s="9">
        <f t="shared" si="16"/>
        <v>5.4621848739495799E-2</v>
      </c>
    </row>
    <row r="64" spans="1:9" x14ac:dyDescent="0.25">
      <c r="A64" t="s">
        <v>34</v>
      </c>
      <c r="B64">
        <v>6</v>
      </c>
      <c r="C64" s="9">
        <f t="shared" si="13"/>
        <v>4.195804195804196E-2</v>
      </c>
      <c r="D64">
        <v>5</v>
      </c>
      <c r="E64" s="9">
        <f t="shared" si="13"/>
        <v>2.6737967914438502E-2</v>
      </c>
      <c r="F64">
        <v>4</v>
      </c>
      <c r="G64" s="9">
        <f t="shared" si="14"/>
        <v>2.7397260273972601E-2</v>
      </c>
      <c r="H64">
        <f t="shared" si="15"/>
        <v>15</v>
      </c>
      <c r="I64" s="9">
        <f t="shared" si="16"/>
        <v>3.1512605042016806E-2</v>
      </c>
    </row>
    <row r="65" spans="1:9" x14ac:dyDescent="0.25">
      <c r="A65" t="s">
        <v>35</v>
      </c>
      <c r="B65">
        <v>1</v>
      </c>
      <c r="C65" s="9">
        <f t="shared" si="13"/>
        <v>6.993006993006993E-3</v>
      </c>
      <c r="D65">
        <v>0</v>
      </c>
      <c r="E65" s="9">
        <f t="shared" si="13"/>
        <v>0</v>
      </c>
      <c r="F65">
        <v>0</v>
      </c>
      <c r="G65" s="9">
        <f t="shared" si="14"/>
        <v>0</v>
      </c>
      <c r="H65">
        <f t="shared" si="15"/>
        <v>1</v>
      </c>
      <c r="I65" s="9">
        <f t="shared" si="16"/>
        <v>2.1008403361344537E-3</v>
      </c>
    </row>
    <row r="66" spans="1:9" x14ac:dyDescent="0.25">
      <c r="A66" t="s">
        <v>36</v>
      </c>
      <c r="B66">
        <v>1</v>
      </c>
      <c r="C66" s="9">
        <f t="shared" si="13"/>
        <v>6.993006993006993E-3</v>
      </c>
      <c r="D66">
        <v>0</v>
      </c>
      <c r="E66" s="9">
        <f t="shared" si="13"/>
        <v>0</v>
      </c>
      <c r="F66">
        <v>0</v>
      </c>
      <c r="G66" s="9">
        <f t="shared" si="14"/>
        <v>0</v>
      </c>
      <c r="H66">
        <f t="shared" si="15"/>
        <v>1</v>
      </c>
      <c r="I66" s="9">
        <f t="shared" si="16"/>
        <v>2.1008403361344537E-3</v>
      </c>
    </row>
    <row r="67" spans="1:9" x14ac:dyDescent="0.25">
      <c r="A67" t="s">
        <v>37</v>
      </c>
      <c r="B67">
        <v>1</v>
      </c>
      <c r="C67" s="9">
        <f t="shared" si="13"/>
        <v>6.993006993006993E-3</v>
      </c>
      <c r="D67">
        <v>0</v>
      </c>
      <c r="E67" s="9">
        <f t="shared" si="13"/>
        <v>0</v>
      </c>
      <c r="F67">
        <v>2</v>
      </c>
      <c r="G67" s="9">
        <f t="shared" si="14"/>
        <v>1.3698630136986301E-2</v>
      </c>
      <c r="H67">
        <f t="shared" si="15"/>
        <v>3</v>
      </c>
      <c r="I67" s="9">
        <f t="shared" si="16"/>
        <v>6.3025210084033615E-3</v>
      </c>
    </row>
    <row r="68" spans="1:9" ht="15.75" thickBot="1" x14ac:dyDescent="0.3">
      <c r="A68" t="s">
        <v>25</v>
      </c>
      <c r="B68">
        <v>7</v>
      </c>
      <c r="C68" s="9">
        <f t="shared" si="13"/>
        <v>4.8951048951048952E-2</v>
      </c>
      <c r="D68">
        <v>11</v>
      </c>
      <c r="E68" s="9">
        <f t="shared" si="13"/>
        <v>5.8823529411764705E-2</v>
      </c>
      <c r="F68">
        <v>9</v>
      </c>
      <c r="G68" s="9">
        <f t="shared" si="14"/>
        <v>6.1643835616438353E-2</v>
      </c>
      <c r="H68">
        <f t="shared" si="15"/>
        <v>27</v>
      </c>
      <c r="I68" s="9">
        <f t="shared" si="16"/>
        <v>5.6722689075630252E-2</v>
      </c>
    </row>
    <row r="69" spans="1:9" ht="15.75" thickBot="1" x14ac:dyDescent="0.3">
      <c r="A69" t="s">
        <v>4</v>
      </c>
      <c r="B69" s="4">
        <f>SUM(B60:B68)</f>
        <v>143</v>
      </c>
      <c r="C69" s="4"/>
      <c r="D69" s="4">
        <f>SUM(D60:D68)</f>
        <v>187</v>
      </c>
      <c r="E69" s="4"/>
      <c r="F69" s="4">
        <f>SUM(F60:F68)</f>
        <v>146</v>
      </c>
      <c r="G69" s="4"/>
      <c r="H69" s="4">
        <f>SUM(H60:H68)</f>
        <v>476</v>
      </c>
      <c r="I69" s="12">
        <f>SUM(I60:I68)</f>
        <v>1</v>
      </c>
    </row>
    <row r="70" spans="1:9" x14ac:dyDescent="0.25">
      <c r="B70" s="1"/>
      <c r="C70" s="1"/>
      <c r="D70" s="1"/>
      <c r="E70" s="1"/>
      <c r="F70" s="1"/>
      <c r="G70" s="1"/>
      <c r="H70" s="1"/>
    </row>
    <row r="71" spans="1:9" x14ac:dyDescent="0.25">
      <c r="B71" s="1"/>
      <c r="C71" s="1"/>
      <c r="D71" s="1"/>
      <c r="E71" s="1"/>
      <c r="F71" s="1"/>
      <c r="G71" s="1"/>
      <c r="H71" s="1"/>
    </row>
    <row r="72" spans="1:9" x14ac:dyDescent="0.25">
      <c r="B72" s="51" t="s">
        <v>191</v>
      </c>
      <c r="C72" s="51"/>
      <c r="D72" s="51"/>
      <c r="E72" s="51"/>
      <c r="F72" s="51"/>
      <c r="G72" s="51"/>
    </row>
    <row r="73" spans="1:9" x14ac:dyDescent="0.25">
      <c r="B73" s="51" t="s">
        <v>59</v>
      </c>
      <c r="C73" s="51"/>
      <c r="D73" s="51" t="s">
        <v>61</v>
      </c>
      <c r="E73" s="51"/>
      <c r="F73" s="51" t="s">
        <v>60</v>
      </c>
      <c r="G73" s="51"/>
      <c r="H73" s="51" t="s">
        <v>4</v>
      </c>
      <c r="I73" s="51"/>
    </row>
    <row r="74" spans="1:9" x14ac:dyDescent="0.25">
      <c r="A74" s="5" t="s">
        <v>38</v>
      </c>
      <c r="B74" s="8" t="s">
        <v>53</v>
      </c>
      <c r="C74" s="8" t="s">
        <v>54</v>
      </c>
      <c r="D74" s="8" t="s">
        <v>53</v>
      </c>
      <c r="E74" s="8" t="s">
        <v>54</v>
      </c>
      <c r="F74" s="8" t="s">
        <v>53</v>
      </c>
      <c r="G74" s="8" t="s">
        <v>54</v>
      </c>
      <c r="H74" s="8" t="s">
        <v>53</v>
      </c>
      <c r="I74" s="8" t="s">
        <v>54</v>
      </c>
    </row>
    <row r="75" spans="1:9" x14ac:dyDescent="0.25">
      <c r="A75" t="s">
        <v>40</v>
      </c>
      <c r="B75">
        <v>19</v>
      </c>
      <c r="C75" s="9">
        <f>B75/B$78</f>
        <v>0.13286713286713286</v>
      </c>
      <c r="D75">
        <v>20</v>
      </c>
      <c r="E75" s="9">
        <f>D75/D$78</f>
        <v>0.10695187165775401</v>
      </c>
      <c r="F75">
        <v>12</v>
      </c>
      <c r="G75" s="9">
        <f>F75/F$78</f>
        <v>8.2191780821917804E-2</v>
      </c>
      <c r="H75">
        <f>SUM(B75,D75,F75)</f>
        <v>51</v>
      </c>
      <c r="I75" s="9">
        <f>H75/H$78</f>
        <v>0.10714285714285714</v>
      </c>
    </row>
    <row r="76" spans="1:9" x14ac:dyDescent="0.25">
      <c r="A76" t="s">
        <v>39</v>
      </c>
      <c r="B76">
        <v>124</v>
      </c>
      <c r="C76" s="9">
        <f t="shared" ref="C76:E77" si="17">B76/B$78</f>
        <v>0.86713286713286708</v>
      </c>
      <c r="D76">
        <v>165</v>
      </c>
      <c r="E76" s="9">
        <f t="shared" si="17"/>
        <v>0.88235294117647056</v>
      </c>
      <c r="F76">
        <v>134</v>
      </c>
      <c r="G76" s="9">
        <f t="shared" ref="G76:G77" si="18">F76/F$78</f>
        <v>0.9178082191780822</v>
      </c>
      <c r="H76">
        <f>SUM(B76,D76,F76)</f>
        <v>423</v>
      </c>
      <c r="I76" s="9">
        <f t="shared" ref="I76:I77" si="19">H76/H$78</f>
        <v>0.8886554621848739</v>
      </c>
    </row>
    <row r="77" spans="1:9" ht="15.75" thickBot="1" x14ac:dyDescent="0.3">
      <c r="A77" t="s">
        <v>25</v>
      </c>
      <c r="B77">
        <v>0</v>
      </c>
      <c r="C77" s="9">
        <f t="shared" si="17"/>
        <v>0</v>
      </c>
      <c r="D77">
        <v>2</v>
      </c>
      <c r="E77" s="9">
        <f t="shared" si="17"/>
        <v>1.06951871657754E-2</v>
      </c>
      <c r="F77">
        <v>0</v>
      </c>
      <c r="G77" s="9">
        <f t="shared" si="18"/>
        <v>0</v>
      </c>
      <c r="H77">
        <f>SUM(B77,D77,F77)</f>
        <v>2</v>
      </c>
      <c r="I77" s="9">
        <f t="shared" si="19"/>
        <v>4.2016806722689074E-3</v>
      </c>
    </row>
    <row r="78" spans="1:9" ht="15.75" thickBot="1" x14ac:dyDescent="0.3">
      <c r="A78" t="s">
        <v>4</v>
      </c>
      <c r="B78" s="4">
        <f>SUM(B75:B76)</f>
        <v>143</v>
      </c>
      <c r="C78" s="4"/>
      <c r="D78" s="4">
        <f>SUM(D75:D77)</f>
        <v>187</v>
      </c>
      <c r="E78" s="4"/>
      <c r="F78" s="4">
        <f>SUM(F75:F76)</f>
        <v>146</v>
      </c>
      <c r="G78" s="4"/>
      <c r="H78" s="4">
        <f>SUM(H75:H77)</f>
        <v>476</v>
      </c>
      <c r="I78" s="12">
        <f>SUM(I72:I77)</f>
        <v>0.99999999999999989</v>
      </c>
    </row>
    <row r="79" spans="1:9" x14ac:dyDescent="0.25">
      <c r="A79" t="s">
        <v>41</v>
      </c>
      <c r="B79" s="11">
        <v>33</v>
      </c>
      <c r="D79" s="11">
        <v>36</v>
      </c>
      <c r="F79" s="10">
        <v>38</v>
      </c>
      <c r="H79">
        <v>36</v>
      </c>
    </row>
    <row r="80" spans="1:9" x14ac:dyDescent="0.25">
      <c r="B80" s="11"/>
      <c r="D80" s="11"/>
      <c r="F80" s="10"/>
    </row>
    <row r="81" spans="1:9" x14ac:dyDescent="0.25">
      <c r="B81" s="51" t="s">
        <v>192</v>
      </c>
      <c r="C81" s="51"/>
      <c r="D81" s="51"/>
      <c r="E81" s="51"/>
      <c r="F81" s="51"/>
      <c r="G81" s="51"/>
    </row>
    <row r="82" spans="1:9" x14ac:dyDescent="0.25">
      <c r="B82" s="51" t="s">
        <v>59</v>
      </c>
      <c r="C82" s="51"/>
      <c r="D82" s="51" t="s">
        <v>61</v>
      </c>
      <c r="E82" s="51"/>
      <c r="F82" s="51" t="s">
        <v>60</v>
      </c>
      <c r="G82" s="51"/>
      <c r="H82" s="51" t="s">
        <v>4</v>
      </c>
      <c r="I82" s="51"/>
    </row>
    <row r="83" spans="1:9" x14ac:dyDescent="0.25">
      <c r="A83" s="5" t="s">
        <v>42</v>
      </c>
      <c r="B83" s="8" t="s">
        <v>53</v>
      </c>
      <c r="C83" s="8" t="s">
        <v>54</v>
      </c>
      <c r="D83" s="8" t="s">
        <v>53</v>
      </c>
      <c r="E83" s="8" t="s">
        <v>54</v>
      </c>
      <c r="F83" s="8" t="s">
        <v>53</v>
      </c>
      <c r="G83" s="8" t="s">
        <v>54</v>
      </c>
      <c r="H83" s="8" t="s">
        <v>53</v>
      </c>
      <c r="I83" s="8" t="s">
        <v>54</v>
      </c>
    </row>
    <row r="84" spans="1:9" x14ac:dyDescent="0.25">
      <c r="A84" t="s">
        <v>7</v>
      </c>
      <c r="B84">
        <v>86</v>
      </c>
      <c r="C84" s="9">
        <f>B84/B$86</f>
        <v>0.60139860139860135</v>
      </c>
      <c r="D84">
        <v>123</v>
      </c>
      <c r="E84" s="9">
        <f>D84/D$86</f>
        <v>0.65775401069518713</v>
      </c>
      <c r="F84">
        <v>62</v>
      </c>
      <c r="G84" s="9">
        <f>F84/F$86</f>
        <v>0.42465753424657532</v>
      </c>
      <c r="H84">
        <f>SUM(B84,D84,F84)</f>
        <v>271</v>
      </c>
      <c r="I84" s="9">
        <f>H84/H$86</f>
        <v>0.56932773109243695</v>
      </c>
    </row>
    <row r="85" spans="1:9" ht="15.75" thickBot="1" x14ac:dyDescent="0.3">
      <c r="A85" t="s">
        <v>62</v>
      </c>
      <c r="B85">
        <v>57</v>
      </c>
      <c r="C85" s="9">
        <f>B85/B$86</f>
        <v>0.39860139860139859</v>
      </c>
      <c r="D85">
        <v>64</v>
      </c>
      <c r="E85" s="9">
        <f>D85/D$86</f>
        <v>0.34224598930481281</v>
      </c>
      <c r="F85">
        <v>84</v>
      </c>
      <c r="G85" s="9">
        <f>F85/F$86</f>
        <v>0.57534246575342463</v>
      </c>
      <c r="H85">
        <f t="shared" ref="H85" si="20">SUM(B85,D85,F85)</f>
        <v>205</v>
      </c>
      <c r="I85" s="9">
        <f>H85/H$86</f>
        <v>0.43067226890756305</v>
      </c>
    </row>
    <row r="86" spans="1:9" ht="15.75" thickBot="1" x14ac:dyDescent="0.3">
      <c r="A86" t="s">
        <v>4</v>
      </c>
      <c r="B86" s="4">
        <f>SUM(B84:B85)</f>
        <v>143</v>
      </c>
      <c r="C86" s="4"/>
      <c r="D86" s="4">
        <f>SUM(D84:D85)</f>
        <v>187</v>
      </c>
      <c r="E86" s="4"/>
      <c r="F86" s="4">
        <f>SUM(F84:F85)</f>
        <v>146</v>
      </c>
      <c r="G86" s="4"/>
      <c r="H86" s="4">
        <f>SUM(H84:H85)</f>
        <v>476</v>
      </c>
      <c r="I86" s="12">
        <f>SUM(I81:I85)</f>
        <v>1</v>
      </c>
    </row>
    <row r="87" spans="1:9" x14ac:dyDescent="0.25">
      <c r="B87" s="1"/>
      <c r="C87" s="1"/>
      <c r="D87" s="1"/>
      <c r="E87" s="1"/>
      <c r="F87" s="1"/>
      <c r="G87" s="1"/>
      <c r="H87" s="1"/>
    </row>
    <row r="88" spans="1:9" x14ac:dyDescent="0.25">
      <c r="B88" s="51" t="s">
        <v>193</v>
      </c>
      <c r="C88" s="51"/>
      <c r="D88" s="51"/>
      <c r="E88" s="51"/>
      <c r="F88" s="51"/>
      <c r="G88" s="51"/>
    </row>
    <row r="89" spans="1:9" x14ac:dyDescent="0.25">
      <c r="B89" s="51" t="s">
        <v>59</v>
      </c>
      <c r="C89" s="51"/>
      <c r="D89" s="51" t="s">
        <v>61</v>
      </c>
      <c r="E89" s="51"/>
      <c r="F89" s="51" t="s">
        <v>60</v>
      </c>
      <c r="G89" s="51"/>
      <c r="H89" s="51" t="s">
        <v>4</v>
      </c>
      <c r="I89" s="51"/>
    </row>
    <row r="90" spans="1:9" x14ac:dyDescent="0.25">
      <c r="A90" s="5" t="s">
        <v>48</v>
      </c>
      <c r="B90" s="8" t="s">
        <v>53</v>
      </c>
      <c r="C90" s="8" t="s">
        <v>54</v>
      </c>
      <c r="D90" s="8" t="s">
        <v>53</v>
      </c>
      <c r="E90" s="8" t="s">
        <v>54</v>
      </c>
      <c r="F90" s="8" t="s">
        <v>53</v>
      </c>
      <c r="G90" s="8" t="s">
        <v>54</v>
      </c>
      <c r="H90" s="8" t="s">
        <v>53</v>
      </c>
      <c r="I90" s="8" t="s">
        <v>54</v>
      </c>
    </row>
    <row r="91" spans="1:9" x14ac:dyDescent="0.25">
      <c r="A91" t="s">
        <v>50</v>
      </c>
      <c r="B91">
        <v>96</v>
      </c>
      <c r="C91" s="9">
        <f>B91/B$93</f>
        <v>0.67132867132867136</v>
      </c>
      <c r="D91">
        <v>119</v>
      </c>
      <c r="E91" s="9">
        <f>D91/D$93</f>
        <v>0.63636363636363635</v>
      </c>
      <c r="F91">
        <v>73</v>
      </c>
      <c r="G91" s="9">
        <f>F91/F$93</f>
        <v>0.5</v>
      </c>
      <c r="H91">
        <f>SUM(B91,D91,F91)</f>
        <v>288</v>
      </c>
      <c r="I91" s="9">
        <f>H91/H$93</f>
        <v>0.60504201680672265</v>
      </c>
    </row>
    <row r="92" spans="1:9" ht="15.75" thickBot="1" x14ac:dyDescent="0.3">
      <c r="A92" t="s">
        <v>49</v>
      </c>
      <c r="B92">
        <v>47</v>
      </c>
      <c r="C92" s="9">
        <f>B92/B$93</f>
        <v>0.32867132867132864</v>
      </c>
      <c r="D92">
        <v>68</v>
      </c>
      <c r="E92" s="9">
        <f>D92/D$93</f>
        <v>0.36363636363636365</v>
      </c>
      <c r="F92">
        <v>73</v>
      </c>
      <c r="G92" s="9">
        <f>F92/F$93</f>
        <v>0.5</v>
      </c>
      <c r="H92">
        <f>SUM(B92,D92,F92)</f>
        <v>188</v>
      </c>
      <c r="I92" s="9">
        <f>H92/H$93</f>
        <v>0.3949579831932773</v>
      </c>
    </row>
    <row r="93" spans="1:9" ht="15.75" thickBot="1" x14ac:dyDescent="0.3">
      <c r="A93" t="s">
        <v>4</v>
      </c>
      <c r="B93" s="4">
        <f>SUM(B91:B92)</f>
        <v>143</v>
      </c>
      <c r="C93" s="4"/>
      <c r="D93" s="4">
        <f>SUM(D91:D92)</f>
        <v>187</v>
      </c>
      <c r="E93" s="4"/>
      <c r="F93" s="4">
        <f>SUM(F91:F92)</f>
        <v>146</v>
      </c>
      <c r="G93" s="4"/>
      <c r="H93" s="4">
        <f>SUM(H91:H92)</f>
        <v>476</v>
      </c>
      <c r="I93" s="12">
        <f>SUM(I87:I92)</f>
        <v>1</v>
      </c>
    </row>
    <row r="94" spans="1:9" x14ac:dyDescent="0.25">
      <c r="B94" s="1"/>
      <c r="C94" s="1"/>
      <c r="D94" s="1"/>
      <c r="E94" s="1"/>
      <c r="F94" s="1"/>
      <c r="G94" s="1"/>
      <c r="H94" s="1"/>
      <c r="I94" s="13"/>
    </row>
    <row r="95" spans="1:9" x14ac:dyDescent="0.25">
      <c r="B95" s="51" t="s">
        <v>195</v>
      </c>
      <c r="C95" s="51"/>
      <c r="D95" s="51"/>
      <c r="E95" s="51"/>
      <c r="F95" s="51"/>
      <c r="G95" s="51"/>
    </row>
    <row r="96" spans="1:9" x14ac:dyDescent="0.25">
      <c r="B96" s="51" t="s">
        <v>59</v>
      </c>
      <c r="C96" s="51"/>
      <c r="D96" s="51" t="s">
        <v>61</v>
      </c>
      <c r="E96" s="51"/>
      <c r="F96" s="51" t="s">
        <v>60</v>
      </c>
      <c r="G96" s="51"/>
      <c r="H96" s="51" t="s">
        <v>4</v>
      </c>
      <c r="I96" s="51"/>
    </row>
    <row r="97" spans="1:9" x14ac:dyDescent="0.25">
      <c r="A97" s="5" t="s">
        <v>63</v>
      </c>
      <c r="B97" s="8" t="s">
        <v>53</v>
      </c>
      <c r="C97" s="8" t="s">
        <v>54</v>
      </c>
      <c r="D97" s="8" t="s">
        <v>53</v>
      </c>
      <c r="E97" s="8" t="s">
        <v>54</v>
      </c>
      <c r="F97" s="8" t="s">
        <v>53</v>
      </c>
      <c r="G97" s="8" t="s">
        <v>54</v>
      </c>
      <c r="H97" s="8" t="s">
        <v>53</v>
      </c>
      <c r="I97" s="8" t="s">
        <v>54</v>
      </c>
    </row>
    <row r="98" spans="1:9" x14ac:dyDescent="0.25">
      <c r="A98" t="s">
        <v>64</v>
      </c>
      <c r="B98">
        <v>57</v>
      </c>
      <c r="C98" s="9">
        <f t="shared" ref="C98:C104" si="21">B98/B$105</f>
        <v>0.39860139860139859</v>
      </c>
      <c r="D98">
        <v>64</v>
      </c>
      <c r="E98" s="9">
        <f t="shared" ref="E98:E104" si="22">D98/D$105</f>
        <v>0.34224598930481281</v>
      </c>
      <c r="F98">
        <v>84</v>
      </c>
      <c r="G98" s="9">
        <f t="shared" ref="G98:G104" si="23">F98/F$105</f>
        <v>0.57534246575342463</v>
      </c>
      <c r="H98">
        <f>SUM(B98,D98,F98)</f>
        <v>205</v>
      </c>
      <c r="I98" s="9">
        <f t="shared" ref="I98:I104" si="24">H98/H$105</f>
        <v>0.43067226890756305</v>
      </c>
    </row>
    <row r="99" spans="1:9" x14ac:dyDescent="0.25">
      <c r="A99" t="s">
        <v>148</v>
      </c>
      <c r="B99">
        <v>0</v>
      </c>
      <c r="C99" s="9">
        <f t="shared" si="21"/>
        <v>0</v>
      </c>
      <c r="D99">
        <v>6</v>
      </c>
      <c r="E99" s="9">
        <f t="shared" si="22"/>
        <v>3.2085561497326207E-2</v>
      </c>
      <c r="F99">
        <v>0</v>
      </c>
      <c r="G99" s="9">
        <f t="shared" si="23"/>
        <v>0</v>
      </c>
      <c r="H99">
        <f t="shared" ref="H99:H104" si="25">SUM(B99,D99,F99)</f>
        <v>6</v>
      </c>
      <c r="I99" s="9">
        <f t="shared" si="24"/>
        <v>1.2605042016806723E-2</v>
      </c>
    </row>
    <row r="100" spans="1:9" x14ac:dyDescent="0.25">
      <c r="A100" t="s">
        <v>121</v>
      </c>
      <c r="B100">
        <v>0</v>
      </c>
      <c r="C100" s="9">
        <f t="shared" si="21"/>
        <v>0</v>
      </c>
      <c r="D100">
        <v>58</v>
      </c>
      <c r="E100" s="9">
        <f t="shared" si="22"/>
        <v>0.31016042780748665</v>
      </c>
      <c r="F100">
        <v>13</v>
      </c>
      <c r="G100" s="9">
        <f t="shared" si="23"/>
        <v>8.9041095890410954E-2</v>
      </c>
      <c r="H100">
        <f t="shared" si="25"/>
        <v>71</v>
      </c>
      <c r="I100" s="9">
        <f t="shared" si="24"/>
        <v>0.14915966386554622</v>
      </c>
    </row>
    <row r="101" spans="1:9" x14ac:dyDescent="0.25">
      <c r="A101" t="s">
        <v>149</v>
      </c>
      <c r="B101">
        <v>3</v>
      </c>
      <c r="C101" s="9">
        <f t="shared" si="21"/>
        <v>2.097902097902098E-2</v>
      </c>
      <c r="D101">
        <v>37</v>
      </c>
      <c r="E101" s="9">
        <f t="shared" si="22"/>
        <v>0.19786096256684493</v>
      </c>
      <c r="F101">
        <v>0</v>
      </c>
      <c r="G101" s="9">
        <f t="shared" si="23"/>
        <v>0</v>
      </c>
      <c r="H101">
        <f>SUM(B101,D101,F101)</f>
        <v>40</v>
      </c>
      <c r="I101" s="9">
        <f t="shared" si="24"/>
        <v>8.4033613445378158E-2</v>
      </c>
    </row>
    <row r="102" spans="1:9" x14ac:dyDescent="0.25">
      <c r="A102" t="s">
        <v>150</v>
      </c>
      <c r="B102">
        <v>44</v>
      </c>
      <c r="C102" s="9">
        <f t="shared" si="21"/>
        <v>0.30769230769230771</v>
      </c>
      <c r="D102">
        <v>0</v>
      </c>
      <c r="E102" s="9">
        <f t="shared" si="22"/>
        <v>0</v>
      </c>
      <c r="F102">
        <v>0</v>
      </c>
      <c r="G102" s="9">
        <f t="shared" si="23"/>
        <v>0</v>
      </c>
      <c r="H102">
        <f t="shared" si="25"/>
        <v>44</v>
      </c>
      <c r="I102" s="9">
        <f t="shared" si="24"/>
        <v>9.2436974789915971E-2</v>
      </c>
    </row>
    <row r="103" spans="1:9" x14ac:dyDescent="0.25">
      <c r="A103" t="s">
        <v>151</v>
      </c>
      <c r="B103">
        <v>39</v>
      </c>
      <c r="C103" s="9">
        <f t="shared" si="21"/>
        <v>0.27272727272727271</v>
      </c>
      <c r="D103">
        <v>0</v>
      </c>
      <c r="E103" s="9">
        <f t="shared" si="22"/>
        <v>0</v>
      </c>
      <c r="F103">
        <v>49</v>
      </c>
      <c r="G103" s="9">
        <f t="shared" si="23"/>
        <v>0.33561643835616439</v>
      </c>
      <c r="H103">
        <f t="shared" si="25"/>
        <v>88</v>
      </c>
      <c r="I103" s="9">
        <f t="shared" si="24"/>
        <v>0.18487394957983194</v>
      </c>
    </row>
    <row r="104" spans="1:9" ht="15.75" thickBot="1" x14ac:dyDescent="0.3">
      <c r="A104" t="s">
        <v>152</v>
      </c>
      <c r="B104">
        <v>0</v>
      </c>
      <c r="C104" s="9">
        <f t="shared" si="21"/>
        <v>0</v>
      </c>
      <c r="D104">
        <v>22</v>
      </c>
      <c r="E104" s="9">
        <f t="shared" si="22"/>
        <v>0.11764705882352941</v>
      </c>
      <c r="F104">
        <v>0</v>
      </c>
      <c r="G104" s="9">
        <f t="shared" si="23"/>
        <v>0</v>
      </c>
      <c r="H104">
        <f t="shared" si="25"/>
        <v>22</v>
      </c>
      <c r="I104" s="9">
        <f t="shared" si="24"/>
        <v>4.6218487394957986E-2</v>
      </c>
    </row>
    <row r="105" spans="1:9" ht="15.75" thickBot="1" x14ac:dyDescent="0.3">
      <c r="A105" t="s">
        <v>4</v>
      </c>
      <c r="B105" s="4">
        <f>SUM(B98:B104)</f>
        <v>143</v>
      </c>
      <c r="C105" s="4"/>
      <c r="D105" s="4">
        <f>SUM(D98:D104)</f>
        <v>187</v>
      </c>
      <c r="E105" s="4"/>
      <c r="F105" s="4">
        <f>SUM(F98:F104)</f>
        <v>146</v>
      </c>
      <c r="G105" s="4"/>
      <c r="H105" s="4">
        <f>SUM(H98:H104)</f>
        <v>476</v>
      </c>
      <c r="I105" s="12">
        <f>SUM(I98:I104)</f>
        <v>1</v>
      </c>
    </row>
  </sheetData>
  <mergeCells count="46">
    <mergeCell ref="B17:C17"/>
    <mergeCell ref="D17:E17"/>
    <mergeCell ref="F17:G17"/>
    <mergeCell ref="H17:I17"/>
    <mergeCell ref="B2:F2"/>
    <mergeCell ref="B8:C8"/>
    <mergeCell ref="D8:E8"/>
    <mergeCell ref="F8:G8"/>
    <mergeCell ref="H8:I8"/>
    <mergeCell ref="B7:G7"/>
    <mergeCell ref="B16:G16"/>
    <mergeCell ref="H58:I58"/>
    <mergeCell ref="B41:C41"/>
    <mergeCell ref="D41:E41"/>
    <mergeCell ref="F41:G41"/>
    <mergeCell ref="H41:I41"/>
    <mergeCell ref="B51:C51"/>
    <mergeCell ref="D51:E51"/>
    <mergeCell ref="F51:G51"/>
    <mergeCell ref="H51:I51"/>
    <mergeCell ref="H73:I73"/>
    <mergeCell ref="B82:C82"/>
    <mergeCell ref="D82:E82"/>
    <mergeCell ref="F82:G82"/>
    <mergeCell ref="H82:I82"/>
    <mergeCell ref="H89:I89"/>
    <mergeCell ref="B96:C96"/>
    <mergeCell ref="D96:E96"/>
    <mergeCell ref="F96:G96"/>
    <mergeCell ref="H96:I96"/>
    <mergeCell ref="B88:G88"/>
    <mergeCell ref="B95:G95"/>
    <mergeCell ref="B40:G40"/>
    <mergeCell ref="B50:G50"/>
    <mergeCell ref="B57:G57"/>
    <mergeCell ref="B72:G72"/>
    <mergeCell ref="B81:G81"/>
    <mergeCell ref="B89:C89"/>
    <mergeCell ref="D89:E89"/>
    <mergeCell ref="F89:G89"/>
    <mergeCell ref="B73:C73"/>
    <mergeCell ref="D73:E73"/>
    <mergeCell ref="F73:G73"/>
    <mergeCell ref="B58:C58"/>
    <mergeCell ref="D58:E58"/>
    <mergeCell ref="F58:G58"/>
  </mergeCells>
  <hyperlinks>
    <hyperlink ref="A1" location="'Table of Contents'!A1" display="'Table of Contents"/>
  </hyperlinks>
  <pageMargins left="0.7" right="0.51041666666666696" top="0.75" bottom="0.75" header="0.3" footer="0.3"/>
  <pageSetup orientation="portrait" r:id="rId1"/>
  <headerFooter>
    <oddHeader>&amp;A&amp;RPage &amp;P</oddHeader>
  </headerFooter>
  <rowBreaks count="4" manualBreakCount="4">
    <brk id="38" max="16383" man="1"/>
    <brk id="79" max="16383" man="1"/>
    <brk id="123" max="16383" man="1"/>
    <brk id="167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showRowColHeaders="0" showRuler="0" view="pageLayout" zoomScale="80" zoomScaleNormal="100" zoomScalePageLayoutView="80" workbookViewId="0">
      <selection activeCell="F15" sqref="F15"/>
    </sheetView>
  </sheetViews>
  <sheetFormatPr defaultRowHeight="15" x14ac:dyDescent="0.25"/>
  <cols>
    <col min="1" max="1" width="32.140625" customWidth="1"/>
    <col min="2" max="2" width="8.28515625" customWidth="1"/>
    <col min="3" max="3" width="8" customWidth="1"/>
    <col min="4" max="4" width="6.5703125" customWidth="1"/>
    <col min="5" max="5" width="6.85546875" customWidth="1"/>
    <col min="6" max="6" width="6.5703125" customWidth="1"/>
    <col min="7" max="7" width="7.5703125" customWidth="1"/>
    <col min="8" max="8" width="5.85546875" customWidth="1"/>
    <col min="9" max="9" width="8" customWidth="1"/>
  </cols>
  <sheetData>
    <row r="1" spans="1:9" ht="18.75" x14ac:dyDescent="0.3">
      <c r="A1" s="41" t="s">
        <v>173</v>
      </c>
      <c r="B1" s="54" t="s">
        <v>170</v>
      </c>
      <c r="C1" s="54"/>
      <c r="D1" s="54"/>
      <c r="E1" s="54"/>
      <c r="F1" s="54"/>
    </row>
    <row r="2" spans="1:9" ht="18.75" x14ac:dyDescent="0.3">
      <c r="A2" s="41"/>
      <c r="B2" s="38"/>
      <c r="C2" s="38"/>
      <c r="D2" s="38"/>
      <c r="E2" s="38"/>
      <c r="F2" s="38"/>
    </row>
    <row r="4" spans="1:9" x14ac:dyDescent="0.25">
      <c r="A4" s="5" t="s">
        <v>153</v>
      </c>
    </row>
    <row r="5" spans="1:9" x14ac:dyDescent="0.25">
      <c r="A5" s="5"/>
    </row>
    <row r="6" spans="1:9" x14ac:dyDescent="0.25">
      <c r="B6" s="51" t="s">
        <v>59</v>
      </c>
      <c r="C6" s="51"/>
      <c r="D6" s="51" t="s">
        <v>61</v>
      </c>
      <c r="E6" s="51"/>
      <c r="F6" s="51" t="s">
        <v>60</v>
      </c>
      <c r="G6" s="51"/>
      <c r="H6" s="51" t="s">
        <v>4</v>
      </c>
      <c r="I6" s="51"/>
    </row>
    <row r="7" spans="1:9" x14ac:dyDescent="0.25">
      <c r="A7" s="29" t="s">
        <v>73</v>
      </c>
      <c r="B7" s="8" t="s">
        <v>53</v>
      </c>
      <c r="C7" s="8" t="s">
        <v>54</v>
      </c>
      <c r="D7" s="8" t="s">
        <v>53</v>
      </c>
      <c r="E7" s="8" t="s">
        <v>54</v>
      </c>
      <c r="F7" s="8" t="s">
        <v>53</v>
      </c>
      <c r="G7" s="8" t="s">
        <v>54</v>
      </c>
      <c r="H7" s="8" t="s">
        <v>53</v>
      </c>
      <c r="I7" s="8" t="s">
        <v>54</v>
      </c>
    </row>
    <row r="8" spans="1:9" x14ac:dyDescent="0.25">
      <c r="A8" t="s">
        <v>154</v>
      </c>
      <c r="B8" s="1">
        <v>0</v>
      </c>
      <c r="C8" s="9">
        <f t="shared" ref="C8:C16" si="0">B8/B$17</f>
        <v>0</v>
      </c>
      <c r="D8" s="1">
        <v>6</v>
      </c>
      <c r="E8" s="9">
        <f t="shared" ref="E8:E16" si="1">D8/D$17</f>
        <v>3.2085561497326207E-2</v>
      </c>
      <c r="F8" s="1">
        <v>0</v>
      </c>
      <c r="G8" s="9">
        <f t="shared" ref="G8" si="2">F8/F$17</f>
        <v>0</v>
      </c>
      <c r="H8" s="14">
        <f t="shared" ref="H8:H16" si="3">SUM(B8,D8,F8)</f>
        <v>6</v>
      </c>
      <c r="I8" s="9">
        <f t="shared" ref="I8" si="4">H8/H$17</f>
        <v>1.2605042016806723E-2</v>
      </c>
    </row>
    <row r="9" spans="1:9" x14ac:dyDescent="0.25">
      <c r="A9" t="s">
        <v>155</v>
      </c>
      <c r="B9" s="10">
        <v>0</v>
      </c>
      <c r="C9" s="9">
        <f t="shared" si="0"/>
        <v>0</v>
      </c>
      <c r="D9" s="10">
        <v>58</v>
      </c>
      <c r="E9" s="9">
        <f t="shared" si="1"/>
        <v>0.31016042780748665</v>
      </c>
      <c r="F9" s="10">
        <v>13</v>
      </c>
      <c r="G9" s="9">
        <f t="shared" ref="G9" si="5">F9/F$17</f>
        <v>8.9041095890410954E-2</v>
      </c>
      <c r="H9" s="14">
        <f t="shared" si="3"/>
        <v>71</v>
      </c>
      <c r="I9" s="9">
        <f t="shared" ref="I9" si="6">H9/H$17</f>
        <v>0.14915966386554622</v>
      </c>
    </row>
    <row r="10" spans="1:9" x14ac:dyDescent="0.25">
      <c r="A10" t="s">
        <v>156</v>
      </c>
      <c r="B10" s="10">
        <v>3</v>
      </c>
      <c r="C10" s="9">
        <f t="shared" si="0"/>
        <v>2.097902097902098E-2</v>
      </c>
      <c r="D10" s="10">
        <v>37</v>
      </c>
      <c r="E10" s="9">
        <f t="shared" si="1"/>
        <v>0.19786096256684493</v>
      </c>
      <c r="F10" s="10">
        <v>0</v>
      </c>
      <c r="G10" s="9">
        <f t="shared" ref="G10" si="7">F10/F$17</f>
        <v>0</v>
      </c>
      <c r="H10" s="34">
        <f t="shared" si="3"/>
        <v>40</v>
      </c>
      <c r="I10" s="9">
        <f t="shared" ref="I10" si="8">H10/H$17</f>
        <v>8.4033613445378158E-2</v>
      </c>
    </row>
    <row r="11" spans="1:9" x14ac:dyDescent="0.25">
      <c r="A11" t="s">
        <v>157</v>
      </c>
      <c r="B11" s="10">
        <v>0</v>
      </c>
      <c r="C11" s="9">
        <f t="shared" si="0"/>
        <v>0</v>
      </c>
      <c r="D11" s="10">
        <v>22</v>
      </c>
      <c r="E11" s="9">
        <f t="shared" si="1"/>
        <v>0.11764705882352941</v>
      </c>
      <c r="F11" s="10">
        <v>0</v>
      </c>
      <c r="G11" s="9">
        <f t="shared" ref="G11" si="9">F11/F$17</f>
        <v>0</v>
      </c>
      <c r="H11" s="14">
        <f t="shared" si="3"/>
        <v>22</v>
      </c>
      <c r="I11" s="9">
        <f t="shared" ref="I11" si="10">H11/H$17</f>
        <v>4.6218487394957986E-2</v>
      </c>
    </row>
    <row r="12" spans="1:9" x14ac:dyDescent="0.25">
      <c r="A12" t="s">
        <v>158</v>
      </c>
      <c r="B12" s="10">
        <v>44</v>
      </c>
      <c r="C12" s="9">
        <f t="shared" si="0"/>
        <v>0.30769230769230771</v>
      </c>
      <c r="D12" s="10">
        <v>0</v>
      </c>
      <c r="E12" s="9">
        <f t="shared" si="1"/>
        <v>0</v>
      </c>
      <c r="F12" s="10">
        <v>0</v>
      </c>
      <c r="G12" s="9">
        <f t="shared" ref="G12:G13" si="11">F12/F$17</f>
        <v>0</v>
      </c>
      <c r="H12" s="34">
        <f t="shared" si="3"/>
        <v>44</v>
      </c>
      <c r="I12" s="9">
        <f t="shared" ref="I12:I13" si="12">H12/H$17</f>
        <v>9.2436974789915971E-2</v>
      </c>
    </row>
    <row r="13" spans="1:9" x14ac:dyDescent="0.25">
      <c r="A13" t="s">
        <v>224</v>
      </c>
      <c r="B13" s="10">
        <v>57</v>
      </c>
      <c r="C13" s="9">
        <f t="shared" si="0"/>
        <v>0.39860139860139859</v>
      </c>
      <c r="D13" s="10">
        <v>48</v>
      </c>
      <c r="E13" s="9">
        <f t="shared" si="1"/>
        <v>0.25668449197860965</v>
      </c>
      <c r="F13" s="10">
        <v>81</v>
      </c>
      <c r="G13" s="9">
        <f t="shared" si="11"/>
        <v>0.5547945205479452</v>
      </c>
      <c r="H13" s="34">
        <f t="shared" si="3"/>
        <v>186</v>
      </c>
      <c r="I13" s="9">
        <f t="shared" si="12"/>
        <v>0.3907563025210084</v>
      </c>
    </row>
    <row r="14" spans="1:9" x14ac:dyDescent="0.25">
      <c r="A14" t="s">
        <v>99</v>
      </c>
      <c r="B14" s="10">
        <v>0</v>
      </c>
      <c r="C14" s="9">
        <f t="shared" si="0"/>
        <v>0</v>
      </c>
      <c r="D14" s="10">
        <v>16</v>
      </c>
      <c r="E14" s="9">
        <f t="shared" si="1"/>
        <v>8.5561497326203204E-2</v>
      </c>
      <c r="F14" s="10">
        <v>2</v>
      </c>
      <c r="G14" s="9">
        <f t="shared" ref="G14" si="13">F14/F$17</f>
        <v>1.3698630136986301E-2</v>
      </c>
      <c r="H14" s="14">
        <f t="shared" si="3"/>
        <v>18</v>
      </c>
      <c r="I14" s="9">
        <f t="shared" ref="I14" si="14">H14/H$17</f>
        <v>3.7815126050420166E-2</v>
      </c>
    </row>
    <row r="15" spans="1:9" x14ac:dyDescent="0.25">
      <c r="A15" t="s">
        <v>159</v>
      </c>
      <c r="B15" s="10">
        <v>0</v>
      </c>
      <c r="C15" s="9">
        <f t="shared" si="0"/>
        <v>0</v>
      </c>
      <c r="D15" s="10">
        <v>0</v>
      </c>
      <c r="E15" s="9">
        <f t="shared" si="1"/>
        <v>0</v>
      </c>
      <c r="F15" s="10">
        <v>1</v>
      </c>
      <c r="G15" s="9">
        <f t="shared" ref="G15" si="15">F15/F$17</f>
        <v>6.8493150684931503E-3</v>
      </c>
      <c r="H15" s="14">
        <f t="shared" si="3"/>
        <v>1</v>
      </c>
      <c r="I15" s="9">
        <f t="shared" ref="I15" si="16">H15/H$17</f>
        <v>2.1008403361344537E-3</v>
      </c>
    </row>
    <row r="16" spans="1:9" ht="15.75" thickBot="1" x14ac:dyDescent="0.3">
      <c r="A16" t="s">
        <v>160</v>
      </c>
      <c r="B16" s="10">
        <v>39</v>
      </c>
      <c r="C16" s="9">
        <f t="shared" si="0"/>
        <v>0.27272727272727271</v>
      </c>
      <c r="D16" s="10">
        <v>0</v>
      </c>
      <c r="E16" s="9">
        <f t="shared" si="1"/>
        <v>0</v>
      </c>
      <c r="F16" s="10">
        <v>49</v>
      </c>
      <c r="G16" s="9">
        <f t="shared" ref="G16" si="17">F16/F$17</f>
        <v>0.33561643835616439</v>
      </c>
      <c r="H16" s="14">
        <f t="shared" si="3"/>
        <v>88</v>
      </c>
      <c r="I16" s="9">
        <f t="shared" ref="I16" si="18">H16/H$17</f>
        <v>0.18487394957983194</v>
      </c>
    </row>
    <row r="17" spans="1:9" ht="15.75" thickBot="1" x14ac:dyDescent="0.3">
      <c r="A17" t="s">
        <v>4</v>
      </c>
      <c r="B17" s="4">
        <f>SUM(B8:B16)</f>
        <v>143</v>
      </c>
      <c r="C17" s="4"/>
      <c r="D17" s="4">
        <f>SUM(D8:D16)</f>
        <v>187</v>
      </c>
      <c r="E17" s="4"/>
      <c r="F17" s="4">
        <f>SUM(F8:F16)</f>
        <v>146</v>
      </c>
      <c r="G17" s="4"/>
      <c r="H17" s="4">
        <f>SUM(H8:H16)</f>
        <v>476</v>
      </c>
      <c r="I17" s="4"/>
    </row>
  </sheetData>
  <mergeCells count="5">
    <mergeCell ref="B1:F1"/>
    <mergeCell ref="B6:C6"/>
    <mergeCell ref="D6:E6"/>
    <mergeCell ref="F6:G6"/>
    <mergeCell ref="H6:I6"/>
  </mergeCells>
  <hyperlinks>
    <hyperlink ref="A1" location="'Table of Contents'!A1" display="'Table of Contents"/>
  </hyperlinks>
  <pageMargins left="0.7" right="0.51041666666666696" top="0.75" bottom="0.75" header="0.3" footer="0.3"/>
  <pageSetup orientation="portrait" r:id="rId1"/>
  <headerFooter>
    <oddHeader>&amp;A&amp;RPage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9"/>
  <sheetViews>
    <sheetView showGridLines="0" showRowColHeaders="0" showRuler="0" view="pageLayout" zoomScaleNormal="100" workbookViewId="0">
      <selection activeCell="B6" sqref="B6"/>
    </sheetView>
  </sheetViews>
  <sheetFormatPr defaultRowHeight="15" x14ac:dyDescent="0.25"/>
  <cols>
    <col min="1" max="1" width="7.28515625" customWidth="1"/>
    <col min="2" max="2" width="39" customWidth="1"/>
    <col min="3" max="3" width="28.42578125" customWidth="1"/>
    <col min="4" max="4" width="11.85546875" customWidth="1"/>
  </cols>
  <sheetData>
    <row r="2" spans="1:4" ht="18.75" x14ac:dyDescent="0.3">
      <c r="B2" s="35" t="s">
        <v>171</v>
      </c>
    </row>
    <row r="3" spans="1:4" ht="18.75" x14ac:dyDescent="0.3">
      <c r="B3" s="36"/>
    </row>
    <row r="4" spans="1:4" ht="18.75" x14ac:dyDescent="0.3">
      <c r="B4" s="35" t="s">
        <v>172</v>
      </c>
    </row>
    <row r="5" spans="1:4" ht="18.75" x14ac:dyDescent="0.3">
      <c r="B5" s="35" t="s">
        <v>239</v>
      </c>
    </row>
    <row r="7" spans="1:4" ht="18.75" x14ac:dyDescent="0.3">
      <c r="B7" s="28" t="s">
        <v>173</v>
      </c>
    </row>
    <row r="9" spans="1:4" x14ac:dyDescent="0.25">
      <c r="B9" s="5" t="s">
        <v>162</v>
      </c>
      <c r="C9" s="37" t="s">
        <v>163</v>
      </c>
      <c r="D9" s="37" t="s">
        <v>200</v>
      </c>
    </row>
    <row r="10" spans="1:4" x14ac:dyDescent="0.25">
      <c r="A10">
        <v>1</v>
      </c>
      <c r="B10" t="s">
        <v>165</v>
      </c>
      <c r="C10" s="41" t="s">
        <v>0</v>
      </c>
      <c r="D10" s="42">
        <v>1</v>
      </c>
    </row>
    <row r="11" spans="1:4" x14ac:dyDescent="0.25">
      <c r="A11">
        <v>2</v>
      </c>
      <c r="B11" t="s">
        <v>72</v>
      </c>
      <c r="C11" s="41" t="s">
        <v>72</v>
      </c>
      <c r="D11" s="42" t="s">
        <v>201</v>
      </c>
    </row>
    <row r="12" spans="1:4" x14ac:dyDescent="0.25">
      <c r="A12">
        <v>3</v>
      </c>
      <c r="B12" t="s">
        <v>119</v>
      </c>
      <c r="C12" s="41" t="s">
        <v>119</v>
      </c>
      <c r="D12" s="42" t="s">
        <v>202</v>
      </c>
    </row>
    <row r="13" spans="1:4" x14ac:dyDescent="0.25">
      <c r="A13">
        <v>4</v>
      </c>
      <c r="B13" t="s">
        <v>164</v>
      </c>
      <c r="C13" s="41" t="s">
        <v>164</v>
      </c>
      <c r="D13" s="42" t="s">
        <v>202</v>
      </c>
    </row>
    <row r="14" spans="1:4" x14ac:dyDescent="0.25">
      <c r="A14">
        <v>5</v>
      </c>
      <c r="B14" t="s">
        <v>166</v>
      </c>
      <c r="C14" s="41" t="s">
        <v>196</v>
      </c>
      <c r="D14" s="42" t="s">
        <v>203</v>
      </c>
    </row>
    <row r="15" spans="1:4" x14ac:dyDescent="0.25">
      <c r="A15">
        <v>6</v>
      </c>
      <c r="B15" t="s">
        <v>167</v>
      </c>
      <c r="C15" s="41" t="s">
        <v>197</v>
      </c>
      <c r="D15" s="42" t="s">
        <v>204</v>
      </c>
    </row>
    <row r="16" spans="1:4" x14ac:dyDescent="0.25">
      <c r="A16">
        <v>7</v>
      </c>
      <c r="B16" t="s">
        <v>169</v>
      </c>
      <c r="C16" s="41" t="s">
        <v>169</v>
      </c>
      <c r="D16" s="42" t="s">
        <v>204</v>
      </c>
    </row>
    <row r="17" spans="1:4" x14ac:dyDescent="0.25">
      <c r="A17">
        <v>8</v>
      </c>
      <c r="B17" t="s">
        <v>168</v>
      </c>
      <c r="C17" s="41" t="s">
        <v>198</v>
      </c>
      <c r="D17" s="42" t="s">
        <v>201</v>
      </c>
    </row>
    <row r="18" spans="1:4" x14ac:dyDescent="0.25">
      <c r="A18">
        <v>9</v>
      </c>
      <c r="B18" t="s">
        <v>170</v>
      </c>
      <c r="C18" s="41" t="s">
        <v>199</v>
      </c>
      <c r="D18" s="42" t="s">
        <v>202</v>
      </c>
    </row>
    <row r="19" spans="1:4" x14ac:dyDescent="0.25">
      <c r="D19" s="42"/>
    </row>
  </sheetData>
  <hyperlinks>
    <hyperlink ref="C10" location="'Total Headcount'!A1" display="Total Headcount"/>
    <hyperlink ref="C11" location="'New Enrollment Demographics'!A1" display="New Enrollment Demographics"/>
    <hyperlink ref="C12" location="'New Enrollment by Major'!A1" display="'New Enrollment by Major"/>
    <hyperlink ref="C13" location="'Transfer Institutions'!A1" display="'Transfer Institutions"/>
    <hyperlink ref="C14" location="' UG Demographics'!A1" display=" UG Demographics"/>
    <hyperlink ref="C15" location="'UG by Major'!A1" display="'UG by Major"/>
    <hyperlink ref="C16" location="'Athletic Participation'!A1" display="'Athletic Participation"/>
    <hyperlink ref="C17" location="'GR Demographics'!A1" display="GR Demographics"/>
    <hyperlink ref="C18" location="'GR by Major'!A1" display="'GR by Major"/>
  </hyperlinks>
  <pageMargins left="0.7" right="0.51041666666666696" top="0.75" bottom="0.75" header="0.3" footer="0.3"/>
  <pageSetup orientation="portrait" r:id="rId1"/>
  <ignoredErrors>
    <ignoredError sqref="D12:D13 D1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showGridLines="0" showRowColHeaders="0" showRuler="0" view="pageLayout" zoomScaleNormal="100" workbookViewId="0">
      <selection activeCell="C31" sqref="C31"/>
    </sheetView>
  </sheetViews>
  <sheetFormatPr defaultRowHeight="15" x14ac:dyDescent="0.25"/>
  <cols>
    <col min="1" max="1" width="25.140625" customWidth="1"/>
    <col min="2" max="2" width="11.140625" customWidth="1"/>
    <col min="3" max="3" width="13.28515625" customWidth="1"/>
    <col min="4" max="4" width="13.140625" customWidth="1"/>
    <col min="5" max="5" width="11.7109375" customWidth="1"/>
  </cols>
  <sheetData>
    <row r="1" spans="1:5" x14ac:dyDescent="0.25">
      <c r="A1" s="41" t="s">
        <v>173</v>
      </c>
    </row>
    <row r="2" spans="1:5" ht="18.75" x14ac:dyDescent="0.3">
      <c r="B2" s="52" t="s">
        <v>161</v>
      </c>
      <c r="C2" s="52"/>
      <c r="D2" s="52"/>
      <c r="E2" s="52"/>
    </row>
    <row r="4" spans="1:5" x14ac:dyDescent="0.25">
      <c r="A4" s="51" t="s">
        <v>0</v>
      </c>
      <c r="B4" s="53" t="s">
        <v>1</v>
      </c>
      <c r="C4" s="51" t="s">
        <v>2</v>
      </c>
      <c r="D4" s="53" t="s">
        <v>3</v>
      </c>
      <c r="E4" s="51" t="s">
        <v>4</v>
      </c>
    </row>
    <row r="5" spans="1:5" x14ac:dyDescent="0.25">
      <c r="A5" s="51"/>
      <c r="B5" s="53"/>
      <c r="C5" s="51"/>
      <c r="D5" s="53"/>
      <c r="E5" s="51"/>
    </row>
    <row r="6" spans="1:5" x14ac:dyDescent="0.25">
      <c r="A6" t="s">
        <v>9</v>
      </c>
      <c r="B6">
        <v>13</v>
      </c>
      <c r="C6">
        <v>2</v>
      </c>
      <c r="D6">
        <v>0</v>
      </c>
      <c r="E6">
        <f>SUM(B6:D6)</f>
        <v>15</v>
      </c>
    </row>
    <row r="7" spans="1:5" x14ac:dyDescent="0.25">
      <c r="A7" t="s">
        <v>5</v>
      </c>
      <c r="B7">
        <v>0</v>
      </c>
      <c r="C7">
        <v>0</v>
      </c>
      <c r="D7">
        <v>534</v>
      </c>
      <c r="E7">
        <f t="shared" ref="E7:E11" si="0">SUM(B7:D7)</f>
        <v>534</v>
      </c>
    </row>
    <row r="8" spans="1:5" x14ac:dyDescent="0.25">
      <c r="A8" t="s">
        <v>6</v>
      </c>
      <c r="B8">
        <v>732</v>
      </c>
      <c r="C8">
        <v>143</v>
      </c>
      <c r="D8">
        <v>183</v>
      </c>
      <c r="E8">
        <f t="shared" si="0"/>
        <v>1058</v>
      </c>
    </row>
    <row r="9" spans="1:5" x14ac:dyDescent="0.25">
      <c r="A9" t="s">
        <v>7</v>
      </c>
      <c r="B9">
        <v>143</v>
      </c>
      <c r="C9">
        <v>187</v>
      </c>
      <c r="D9">
        <v>146</v>
      </c>
      <c r="E9">
        <f t="shared" si="0"/>
        <v>476</v>
      </c>
    </row>
    <row r="10" spans="1:5" ht="15.75" thickBot="1" x14ac:dyDescent="0.3">
      <c r="A10" t="s">
        <v>0</v>
      </c>
      <c r="B10" s="3">
        <f>SUM(B6:B9)</f>
        <v>888</v>
      </c>
      <c r="C10" s="3">
        <f t="shared" ref="C10:D10" si="1">SUM(C6:C9)</f>
        <v>332</v>
      </c>
      <c r="D10" s="3">
        <f t="shared" si="1"/>
        <v>863</v>
      </c>
      <c r="E10" s="3">
        <f t="shared" si="0"/>
        <v>2083</v>
      </c>
    </row>
    <row r="11" spans="1:5" ht="15.75" thickBot="1" x14ac:dyDescent="0.3">
      <c r="A11" t="s">
        <v>8</v>
      </c>
      <c r="B11" s="4">
        <f>B10-B6</f>
        <v>875</v>
      </c>
      <c r="C11" s="4">
        <f t="shared" ref="C11:D11" si="2">C10-C6</f>
        <v>330</v>
      </c>
      <c r="D11" s="4">
        <f t="shared" si="2"/>
        <v>863</v>
      </c>
      <c r="E11" s="4">
        <f t="shared" si="0"/>
        <v>2068</v>
      </c>
    </row>
    <row r="29" spans="1:3" x14ac:dyDescent="0.25">
      <c r="A29" s="51" t="s">
        <v>10</v>
      </c>
      <c r="B29" s="51"/>
      <c r="C29" s="6" t="s">
        <v>13</v>
      </c>
    </row>
    <row r="30" spans="1:3" x14ac:dyDescent="0.25">
      <c r="A30" t="s">
        <v>6</v>
      </c>
      <c r="B30">
        <v>1116</v>
      </c>
      <c r="C30" s="6" t="s">
        <v>11</v>
      </c>
    </row>
    <row r="31" spans="1:3" ht="15.75" thickBot="1" x14ac:dyDescent="0.3">
      <c r="A31" t="s">
        <v>7</v>
      </c>
      <c r="B31" s="3">
        <v>329</v>
      </c>
      <c r="C31" s="6" t="s">
        <v>12</v>
      </c>
    </row>
    <row r="32" spans="1:3" ht="15.75" thickBot="1" x14ac:dyDescent="0.3">
      <c r="A32" s="5" t="s">
        <v>4</v>
      </c>
      <c r="B32" s="4">
        <f>SUM(B30:B31)</f>
        <v>1445</v>
      </c>
    </row>
  </sheetData>
  <mergeCells count="7">
    <mergeCell ref="E4:E5"/>
    <mergeCell ref="B2:E2"/>
    <mergeCell ref="A29:B29"/>
    <mergeCell ref="A4:A5"/>
    <mergeCell ref="B4:B5"/>
    <mergeCell ref="C4:C5"/>
    <mergeCell ref="D4:D5"/>
  </mergeCells>
  <hyperlinks>
    <hyperlink ref="A1" location="'Table of Contents'!A1" display="'Table of Contents"/>
  </hyperlinks>
  <pageMargins left="0.7" right="0.51041666666666696" top="0.75" bottom="0.75" header="0.3" footer="0.3"/>
  <pageSetup orientation="portrait" r:id="rId1"/>
  <headerFooter>
    <oddHeader>&amp;C&amp;A&amp;RPage 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showGridLines="0" showRowColHeaders="0" showRuler="0" view="pageLayout" zoomScale="90" zoomScaleNormal="100" zoomScalePageLayoutView="90" workbookViewId="0">
      <selection activeCell="F203" sqref="F203"/>
    </sheetView>
  </sheetViews>
  <sheetFormatPr defaultRowHeight="15" x14ac:dyDescent="0.25"/>
  <cols>
    <col min="1" max="1" width="21" customWidth="1"/>
    <col min="2" max="2" width="12.5703125" customWidth="1"/>
    <col min="3" max="3" width="7.7109375" customWidth="1"/>
    <col min="5" max="5" width="8.140625" customWidth="1"/>
    <col min="7" max="7" width="7.7109375" customWidth="1"/>
    <col min="8" max="8" width="7.85546875" customWidth="1"/>
  </cols>
  <sheetData>
    <row r="1" spans="1:8" x14ac:dyDescent="0.25">
      <c r="A1" s="41" t="s">
        <v>173</v>
      </c>
    </row>
    <row r="2" spans="1:8" ht="18.75" x14ac:dyDescent="0.3">
      <c r="A2" s="41"/>
      <c r="B2" s="54" t="s">
        <v>72</v>
      </c>
      <c r="C2" s="54"/>
      <c r="D2" s="54"/>
      <c r="E2" s="54"/>
      <c r="F2" s="54"/>
      <c r="G2" s="54"/>
    </row>
    <row r="4" spans="1:8" x14ac:dyDescent="0.25">
      <c r="B4" s="51" t="s">
        <v>174</v>
      </c>
      <c r="C4" s="51"/>
      <c r="D4" s="51"/>
      <c r="E4" s="51"/>
      <c r="F4" s="51"/>
      <c r="G4" s="51"/>
    </row>
    <row r="5" spans="1:8" x14ac:dyDescent="0.25">
      <c r="B5" s="51" t="s">
        <v>227</v>
      </c>
      <c r="C5" s="51"/>
      <c r="D5" s="51" t="s">
        <v>14</v>
      </c>
      <c r="E5" s="51"/>
      <c r="F5" s="51" t="s">
        <v>7</v>
      </c>
      <c r="G5" s="51"/>
      <c r="H5" s="2" t="s">
        <v>4</v>
      </c>
    </row>
    <row r="6" spans="1:8" x14ac:dyDescent="0.25">
      <c r="A6" s="7" t="s">
        <v>51</v>
      </c>
      <c r="B6" s="8" t="s">
        <v>53</v>
      </c>
      <c r="C6" s="8" t="s">
        <v>54</v>
      </c>
      <c r="D6" s="8" t="s">
        <v>53</v>
      </c>
      <c r="E6" s="8" t="s">
        <v>54</v>
      </c>
      <c r="F6" s="8" t="s">
        <v>53</v>
      </c>
      <c r="G6" s="8" t="s">
        <v>54</v>
      </c>
      <c r="H6" s="8" t="s">
        <v>53</v>
      </c>
    </row>
    <row r="7" spans="1:8" x14ac:dyDescent="0.25">
      <c r="A7" t="s">
        <v>15</v>
      </c>
      <c r="B7">
        <v>61</v>
      </c>
      <c r="C7" s="9">
        <f>B7/B$10</f>
        <v>0.41216216216216217</v>
      </c>
      <c r="D7">
        <v>20</v>
      </c>
      <c r="E7" s="9">
        <f>D7/D$10</f>
        <v>0.12269938650306748</v>
      </c>
      <c r="F7">
        <v>6</v>
      </c>
      <c r="G7" s="9">
        <f>F7/F$10</f>
        <v>6.741573033707865E-2</v>
      </c>
      <c r="H7">
        <f>SUM(B7,D7,F7)</f>
        <v>87</v>
      </c>
    </row>
    <row r="8" spans="1:8" x14ac:dyDescent="0.25">
      <c r="A8" t="s">
        <v>52</v>
      </c>
      <c r="B8">
        <v>84</v>
      </c>
      <c r="C8" s="9">
        <f>B8/B$10</f>
        <v>0.56756756756756754</v>
      </c>
      <c r="D8">
        <v>138</v>
      </c>
      <c r="E8" s="9">
        <f>D8/D$10</f>
        <v>0.84662576687116564</v>
      </c>
      <c r="F8">
        <v>81</v>
      </c>
      <c r="G8" s="9">
        <f>F8/F$10</f>
        <v>0.9101123595505618</v>
      </c>
      <c r="H8">
        <f t="shared" ref="H8:H9" si="0">SUM(B8,D8,F8)</f>
        <v>303</v>
      </c>
    </row>
    <row r="9" spans="1:8" ht="15.75" thickBot="1" x14ac:dyDescent="0.3">
      <c r="A9" t="s">
        <v>16</v>
      </c>
      <c r="B9" s="3">
        <v>3</v>
      </c>
      <c r="C9" s="9">
        <f>B9/B$10</f>
        <v>2.0270270270270271E-2</v>
      </c>
      <c r="D9" s="3">
        <v>5</v>
      </c>
      <c r="E9" s="9">
        <f>D9/D$10</f>
        <v>3.0674846625766871E-2</v>
      </c>
      <c r="F9" s="3">
        <v>2</v>
      </c>
      <c r="G9" s="9">
        <f>F9/F$10</f>
        <v>2.247191011235955E-2</v>
      </c>
      <c r="H9">
        <f t="shared" si="0"/>
        <v>10</v>
      </c>
    </row>
    <row r="10" spans="1:8" ht="15.75" thickBot="1" x14ac:dyDescent="0.3">
      <c r="A10" t="s">
        <v>0</v>
      </c>
      <c r="B10" s="4">
        <f>SUM(B7:B9)</f>
        <v>148</v>
      </c>
      <c r="C10" s="4"/>
      <c r="D10" s="4">
        <f t="shared" ref="D10:H10" si="1">SUM(D7:D9)</f>
        <v>163</v>
      </c>
      <c r="E10" s="4"/>
      <c r="F10" s="4">
        <f t="shared" si="1"/>
        <v>89</v>
      </c>
      <c r="G10" s="4"/>
      <c r="H10" s="4">
        <f t="shared" si="1"/>
        <v>400</v>
      </c>
    </row>
    <row r="11" spans="1:8" x14ac:dyDescent="0.25">
      <c r="B11" s="1"/>
      <c r="C11" s="1"/>
      <c r="D11" s="1"/>
      <c r="E11" s="1"/>
      <c r="F11" s="1"/>
      <c r="G11" s="1"/>
      <c r="H11" s="1"/>
    </row>
    <row r="12" spans="1:8" x14ac:dyDescent="0.25">
      <c r="B12" s="1"/>
      <c r="C12" s="1"/>
      <c r="D12" s="1"/>
      <c r="E12" s="1"/>
      <c r="F12" s="1"/>
      <c r="G12" s="1"/>
      <c r="H12" s="1"/>
    </row>
    <row r="13" spans="1:8" x14ac:dyDescent="0.25">
      <c r="B13" s="1"/>
      <c r="C13" s="1"/>
      <c r="D13" s="1"/>
      <c r="E13" s="1"/>
      <c r="F13" s="1"/>
      <c r="G13" s="1"/>
      <c r="H13" s="1"/>
    </row>
    <row r="14" spans="1:8" x14ac:dyDescent="0.25">
      <c r="B14" s="1"/>
      <c r="C14" s="1"/>
      <c r="D14" s="1"/>
      <c r="E14" s="1"/>
      <c r="F14" s="1"/>
      <c r="G14" s="1"/>
      <c r="H14" s="1"/>
    </row>
    <row r="15" spans="1:8" x14ac:dyDescent="0.25">
      <c r="B15" s="1"/>
      <c r="C15" s="1"/>
      <c r="D15" s="1"/>
      <c r="E15" s="1"/>
      <c r="F15" s="1"/>
      <c r="G15" s="1"/>
      <c r="H15" s="1"/>
    </row>
    <row r="16" spans="1:8" x14ac:dyDescent="0.25">
      <c r="B16" s="1"/>
      <c r="C16" s="1"/>
      <c r="D16" s="1"/>
      <c r="E16" s="1"/>
      <c r="F16" s="1"/>
      <c r="G16" s="1"/>
      <c r="H16" s="1"/>
    </row>
    <row r="17" spans="1:8" x14ac:dyDescent="0.25">
      <c r="B17" s="1"/>
      <c r="C17" s="1"/>
      <c r="D17" s="1"/>
      <c r="E17" s="1"/>
      <c r="F17" s="1"/>
      <c r="G17" s="1"/>
      <c r="H17" s="1"/>
    </row>
    <row r="18" spans="1:8" x14ac:dyDescent="0.25">
      <c r="B18" s="1"/>
      <c r="C18" s="1"/>
      <c r="D18" s="1"/>
      <c r="E18" s="1"/>
      <c r="F18" s="1"/>
      <c r="G18" s="1"/>
      <c r="H18" s="1"/>
    </row>
    <row r="19" spans="1:8" x14ac:dyDescent="0.25">
      <c r="B19" s="1"/>
      <c r="C19" s="1"/>
      <c r="D19" s="1"/>
      <c r="E19" s="1"/>
      <c r="F19" s="1"/>
      <c r="G19" s="1"/>
      <c r="H19" s="1"/>
    </row>
    <row r="20" spans="1:8" x14ac:dyDescent="0.25">
      <c r="B20" s="1"/>
      <c r="C20" s="1"/>
      <c r="D20" s="1"/>
      <c r="E20" s="1"/>
      <c r="F20" s="1"/>
      <c r="G20" s="1"/>
      <c r="H20" s="1"/>
    </row>
    <row r="21" spans="1:8" x14ac:dyDescent="0.25">
      <c r="B21" s="1"/>
      <c r="C21" s="1"/>
      <c r="D21" s="1"/>
      <c r="E21" s="1"/>
      <c r="F21" s="1"/>
      <c r="G21" s="1"/>
      <c r="H21" s="1"/>
    </row>
    <row r="22" spans="1:8" x14ac:dyDescent="0.25">
      <c r="B22" s="1"/>
      <c r="C22" s="1"/>
      <c r="D22" s="1"/>
      <c r="E22" s="1"/>
      <c r="F22" s="1"/>
      <c r="G22" s="1"/>
      <c r="H22" s="1"/>
    </row>
    <row r="23" spans="1:8" x14ac:dyDescent="0.25">
      <c r="B23" s="1"/>
      <c r="C23" s="1"/>
      <c r="D23" s="1"/>
      <c r="E23" s="1"/>
      <c r="F23" s="1"/>
      <c r="G23" s="1"/>
      <c r="H23" s="1"/>
    </row>
    <row r="24" spans="1:8" x14ac:dyDescent="0.25">
      <c r="B24" s="1"/>
      <c r="C24" s="1"/>
      <c r="D24" s="1"/>
      <c r="E24" s="1"/>
      <c r="F24" s="1"/>
      <c r="G24" s="1"/>
      <c r="H24" s="1"/>
    </row>
    <row r="25" spans="1:8" x14ac:dyDescent="0.25">
      <c r="B25" s="51" t="s">
        <v>175</v>
      </c>
      <c r="C25" s="51"/>
      <c r="D25" s="51"/>
      <c r="E25" s="51"/>
      <c r="F25" s="51"/>
      <c r="G25" s="51"/>
    </row>
    <row r="26" spans="1:8" x14ac:dyDescent="0.25">
      <c r="B26" s="51" t="s">
        <v>227</v>
      </c>
      <c r="C26" s="51"/>
      <c r="D26" s="51" t="s">
        <v>14</v>
      </c>
      <c r="E26" s="51"/>
      <c r="F26" s="51" t="s">
        <v>7</v>
      </c>
      <c r="G26" s="51"/>
      <c r="H26" s="2" t="s">
        <v>4</v>
      </c>
    </row>
    <row r="27" spans="1:8" x14ac:dyDescent="0.25">
      <c r="A27" s="7" t="s">
        <v>17</v>
      </c>
      <c r="B27" s="8" t="s">
        <v>53</v>
      </c>
      <c r="C27" s="8" t="s">
        <v>54</v>
      </c>
      <c r="D27" s="8" t="s">
        <v>53</v>
      </c>
      <c r="E27" s="8" t="s">
        <v>54</v>
      </c>
      <c r="F27" s="8" t="s">
        <v>53</v>
      </c>
      <c r="G27" s="8" t="s">
        <v>54</v>
      </c>
      <c r="H27" s="8" t="s">
        <v>53</v>
      </c>
    </row>
    <row r="28" spans="1:8" x14ac:dyDescent="0.25">
      <c r="A28" t="s">
        <v>18</v>
      </c>
      <c r="B28">
        <v>42</v>
      </c>
      <c r="C28" s="9">
        <f>B28/B$31</f>
        <v>0.28378378378378377</v>
      </c>
      <c r="D28">
        <v>47</v>
      </c>
      <c r="E28" s="9">
        <f>D28/D$31</f>
        <v>0.28834355828220859</v>
      </c>
      <c r="F28">
        <v>33</v>
      </c>
      <c r="G28" s="9">
        <f>F28/F$31</f>
        <v>0.3707865168539326</v>
      </c>
      <c r="H28">
        <f>SUM(B28,D28,F28)</f>
        <v>122</v>
      </c>
    </row>
    <row r="29" spans="1:8" x14ac:dyDescent="0.25">
      <c r="A29" t="s">
        <v>19</v>
      </c>
      <c r="B29">
        <v>103</v>
      </c>
      <c r="C29" s="9">
        <f t="shared" ref="C29:E30" si="2">B29/B$31</f>
        <v>0.69594594594594594</v>
      </c>
      <c r="D29">
        <v>115</v>
      </c>
      <c r="E29" s="9">
        <f t="shared" si="2"/>
        <v>0.70552147239263807</v>
      </c>
      <c r="F29">
        <v>55</v>
      </c>
      <c r="G29" s="9">
        <f t="shared" ref="G29" si="3">F29/F$31</f>
        <v>0.6179775280898876</v>
      </c>
      <c r="H29">
        <f t="shared" ref="H29:H30" si="4">SUM(B29,D29,F29)</f>
        <v>273</v>
      </c>
    </row>
    <row r="30" spans="1:8" ht="15.75" thickBot="1" x14ac:dyDescent="0.3">
      <c r="A30" t="s">
        <v>20</v>
      </c>
      <c r="B30" s="3">
        <v>3</v>
      </c>
      <c r="C30" s="9">
        <f t="shared" si="2"/>
        <v>2.0270270270270271E-2</v>
      </c>
      <c r="D30" s="3">
        <v>1</v>
      </c>
      <c r="E30" s="9">
        <f t="shared" si="2"/>
        <v>6.1349693251533744E-3</v>
      </c>
      <c r="F30" s="3">
        <v>1</v>
      </c>
      <c r="G30" s="9">
        <f t="shared" ref="G30" si="5">F30/F$31</f>
        <v>1.1235955056179775E-2</v>
      </c>
      <c r="H30">
        <f t="shared" si="4"/>
        <v>5</v>
      </c>
    </row>
    <row r="31" spans="1:8" ht="15.75" thickBot="1" x14ac:dyDescent="0.3">
      <c r="A31" t="s">
        <v>0</v>
      </c>
      <c r="B31" s="4">
        <f>SUM(B28:B30)</f>
        <v>148</v>
      </c>
      <c r="C31" s="4"/>
      <c r="D31" s="4">
        <f>SUM(D28:D30)</f>
        <v>163</v>
      </c>
      <c r="E31" s="4"/>
      <c r="F31" s="4">
        <f>SUM(F28:F30)</f>
        <v>89</v>
      </c>
      <c r="G31" s="4"/>
      <c r="H31" s="4">
        <f>SUM(H28:H30)</f>
        <v>400</v>
      </c>
    </row>
    <row r="32" spans="1:8" x14ac:dyDescent="0.25">
      <c r="B32" s="1"/>
      <c r="C32" s="1"/>
      <c r="D32" s="1"/>
      <c r="E32" s="1"/>
      <c r="F32" s="1"/>
      <c r="G32" s="1"/>
      <c r="H32" s="1"/>
    </row>
    <row r="33" spans="1:8" x14ac:dyDescent="0.25">
      <c r="B33" s="1"/>
      <c r="C33" s="1"/>
      <c r="D33" s="1"/>
      <c r="E33" s="1"/>
      <c r="F33" s="1"/>
      <c r="G33" s="1"/>
      <c r="H33" s="1"/>
    </row>
    <row r="34" spans="1:8" x14ac:dyDescent="0.25">
      <c r="B34" s="1"/>
      <c r="C34" s="1"/>
      <c r="D34" s="1"/>
      <c r="E34" s="1"/>
      <c r="F34" s="1"/>
      <c r="G34" s="1"/>
      <c r="H34" s="1"/>
    </row>
    <row r="35" spans="1:8" x14ac:dyDescent="0.25">
      <c r="B35" s="1"/>
      <c r="C35" s="1"/>
      <c r="D35" s="1"/>
      <c r="E35" s="1"/>
      <c r="F35" s="1"/>
      <c r="G35" s="1"/>
      <c r="H35" s="1"/>
    </row>
    <row r="36" spans="1:8" x14ac:dyDescent="0.25">
      <c r="B36" s="1"/>
      <c r="C36" s="1"/>
      <c r="D36" s="1"/>
      <c r="E36" s="1"/>
      <c r="F36" s="1"/>
      <c r="G36" s="1"/>
      <c r="H36" s="1"/>
    </row>
    <row r="37" spans="1:8" x14ac:dyDescent="0.25">
      <c r="B37" s="1"/>
      <c r="C37" s="1"/>
      <c r="D37" s="1"/>
      <c r="E37" s="1"/>
      <c r="F37" s="1"/>
      <c r="G37" s="1"/>
      <c r="H37" s="1"/>
    </row>
    <row r="38" spans="1:8" x14ac:dyDescent="0.25">
      <c r="B38" s="1"/>
      <c r="C38" s="1"/>
      <c r="D38" s="1"/>
      <c r="E38" s="1"/>
      <c r="F38" s="1"/>
      <c r="G38" s="1"/>
      <c r="H38" s="1"/>
    </row>
    <row r="39" spans="1:8" x14ac:dyDescent="0.25">
      <c r="B39" s="1"/>
      <c r="C39" s="1"/>
      <c r="D39" s="1"/>
      <c r="E39" s="1"/>
      <c r="F39" s="1"/>
      <c r="G39" s="1"/>
      <c r="H39" s="1"/>
    </row>
    <row r="40" spans="1:8" x14ac:dyDescent="0.25">
      <c r="B40" s="1"/>
      <c r="C40" s="1"/>
      <c r="D40" s="1"/>
      <c r="E40" s="1"/>
      <c r="F40" s="1"/>
      <c r="G40" s="1"/>
      <c r="H40" s="1"/>
    </row>
    <row r="41" spans="1:8" x14ac:dyDescent="0.25">
      <c r="B41" s="1"/>
      <c r="C41" s="1"/>
      <c r="D41" s="1"/>
      <c r="E41" s="1"/>
      <c r="F41" s="1"/>
      <c r="G41" s="1"/>
      <c r="H41" s="1"/>
    </row>
    <row r="42" spans="1:8" x14ac:dyDescent="0.25">
      <c r="B42" s="1"/>
      <c r="C42" s="1"/>
      <c r="D42" s="1"/>
      <c r="E42" s="1"/>
      <c r="F42" s="1"/>
      <c r="G42" s="1"/>
      <c r="H42" s="1"/>
    </row>
    <row r="43" spans="1:8" x14ac:dyDescent="0.25">
      <c r="B43" s="1"/>
      <c r="C43" s="1"/>
      <c r="D43" s="1"/>
      <c r="E43" s="1"/>
      <c r="F43" s="1"/>
      <c r="G43" s="1"/>
      <c r="H43" s="1"/>
    </row>
    <row r="44" spans="1:8" x14ac:dyDescent="0.25">
      <c r="B44" s="51" t="s">
        <v>177</v>
      </c>
      <c r="C44" s="51"/>
      <c r="D44" s="51"/>
      <c r="E44" s="51"/>
      <c r="F44" s="51"/>
      <c r="G44" s="51"/>
    </row>
    <row r="45" spans="1:8" x14ac:dyDescent="0.25">
      <c r="B45" s="51" t="s">
        <v>227</v>
      </c>
      <c r="C45" s="51"/>
      <c r="D45" s="51" t="s">
        <v>14</v>
      </c>
      <c r="E45" s="51"/>
      <c r="F45" s="51" t="s">
        <v>7</v>
      </c>
      <c r="G45" s="51"/>
      <c r="H45" s="2" t="s">
        <v>4</v>
      </c>
    </row>
    <row r="46" spans="1:8" x14ac:dyDescent="0.25">
      <c r="A46" s="5" t="s">
        <v>21</v>
      </c>
      <c r="B46" s="8" t="s">
        <v>53</v>
      </c>
      <c r="C46" s="8" t="s">
        <v>54</v>
      </c>
      <c r="D46" s="8" t="s">
        <v>53</v>
      </c>
      <c r="E46" s="8" t="s">
        <v>54</v>
      </c>
      <c r="F46" s="8" t="s">
        <v>53</v>
      </c>
      <c r="G46" s="8" t="s">
        <v>54</v>
      </c>
      <c r="H46" s="8" t="s">
        <v>53</v>
      </c>
    </row>
    <row r="47" spans="1:8" x14ac:dyDescent="0.25">
      <c r="A47" t="s">
        <v>22</v>
      </c>
      <c r="B47">
        <v>108</v>
      </c>
      <c r="C47" s="9">
        <f>B47/B$51</f>
        <v>0.72972972972972971</v>
      </c>
      <c r="D47">
        <v>119</v>
      </c>
      <c r="E47" s="9">
        <f>D47/D$51</f>
        <v>0.73006134969325154</v>
      </c>
      <c r="F47">
        <v>55</v>
      </c>
      <c r="G47" s="9">
        <f>F47/F$51</f>
        <v>0.6179775280898876</v>
      </c>
      <c r="H47">
        <f t="shared" ref="H47:H50" si="6">SUM(B47,D47,F47)</f>
        <v>282</v>
      </c>
    </row>
    <row r="48" spans="1:8" x14ac:dyDescent="0.25">
      <c r="A48" t="s">
        <v>23</v>
      </c>
      <c r="B48">
        <v>29</v>
      </c>
      <c r="C48" s="9">
        <f t="shared" ref="C48:E50" si="7">B48/B$51</f>
        <v>0.19594594594594594</v>
      </c>
      <c r="D48">
        <v>34</v>
      </c>
      <c r="E48" s="9">
        <f t="shared" si="7"/>
        <v>0.20858895705521471</v>
      </c>
      <c r="F48">
        <v>34</v>
      </c>
      <c r="G48" s="9">
        <f t="shared" ref="G48" si="8">F48/F$51</f>
        <v>0.38202247191011235</v>
      </c>
      <c r="H48">
        <f t="shared" si="6"/>
        <v>97</v>
      </c>
    </row>
    <row r="49" spans="1:8" x14ac:dyDescent="0.25">
      <c r="A49" t="s">
        <v>24</v>
      </c>
      <c r="B49">
        <v>11</v>
      </c>
      <c r="C49" s="9">
        <f t="shared" si="7"/>
        <v>7.4324324324324328E-2</v>
      </c>
      <c r="D49">
        <v>10</v>
      </c>
      <c r="E49" s="9">
        <f t="shared" si="7"/>
        <v>6.1349693251533742E-2</v>
      </c>
      <c r="F49">
        <v>0</v>
      </c>
      <c r="G49" s="9">
        <f t="shared" ref="G49" si="9">F49/F$51</f>
        <v>0</v>
      </c>
      <c r="H49">
        <f t="shared" si="6"/>
        <v>21</v>
      </c>
    </row>
    <row r="50" spans="1:8" ht="15.75" thickBot="1" x14ac:dyDescent="0.3">
      <c r="A50" t="s">
        <v>25</v>
      </c>
      <c r="B50">
        <v>0</v>
      </c>
      <c r="C50" s="9">
        <f t="shared" si="7"/>
        <v>0</v>
      </c>
      <c r="D50">
        <v>0</v>
      </c>
      <c r="E50" s="9">
        <f t="shared" si="7"/>
        <v>0</v>
      </c>
      <c r="F50">
        <v>0</v>
      </c>
      <c r="G50" s="9">
        <f t="shared" ref="G50" si="10">F50/F$51</f>
        <v>0</v>
      </c>
      <c r="H50">
        <f t="shared" si="6"/>
        <v>0</v>
      </c>
    </row>
    <row r="51" spans="1:8" ht="15.75" thickBot="1" x14ac:dyDescent="0.3">
      <c r="A51" t="s">
        <v>4</v>
      </c>
      <c r="B51" s="4">
        <f>SUM(B47:B50)</f>
        <v>148</v>
      </c>
      <c r="C51" s="4"/>
      <c r="D51" s="4">
        <f>SUM(D47:D50)</f>
        <v>163</v>
      </c>
      <c r="E51" s="4"/>
      <c r="F51" s="4">
        <f>SUM(F47:F50)</f>
        <v>89</v>
      </c>
      <c r="G51" s="4"/>
      <c r="H51" s="4">
        <f>SUM(H47:H50)</f>
        <v>400</v>
      </c>
    </row>
    <row r="52" spans="1:8" x14ac:dyDescent="0.25">
      <c r="B52" s="1"/>
      <c r="C52" s="1"/>
      <c r="D52" s="1"/>
      <c r="E52" s="1"/>
      <c r="F52" s="1"/>
      <c r="G52" s="1"/>
      <c r="H52" s="1"/>
    </row>
    <row r="53" spans="1:8" x14ac:dyDescent="0.25">
      <c r="B53" s="1"/>
      <c r="C53" s="1"/>
      <c r="D53" s="1"/>
      <c r="E53" s="1"/>
      <c r="F53" s="1"/>
      <c r="G53" s="1"/>
      <c r="H53" s="1"/>
    </row>
    <row r="54" spans="1:8" x14ac:dyDescent="0.25">
      <c r="B54" s="1"/>
      <c r="C54" s="1"/>
      <c r="D54" s="1"/>
      <c r="E54" s="1"/>
      <c r="F54" s="1"/>
      <c r="G54" s="1"/>
      <c r="H54" s="1"/>
    </row>
    <row r="55" spans="1:8" x14ac:dyDescent="0.25">
      <c r="B55" s="1"/>
      <c r="C55" s="1"/>
      <c r="D55" s="1"/>
      <c r="E55" s="1"/>
      <c r="F55" s="1"/>
      <c r="G55" s="1"/>
      <c r="H55" s="1"/>
    </row>
    <row r="56" spans="1:8" x14ac:dyDescent="0.25">
      <c r="B56" s="1"/>
      <c r="C56" s="1"/>
      <c r="D56" s="1"/>
      <c r="E56" s="1"/>
      <c r="F56" s="1"/>
      <c r="G56" s="1"/>
      <c r="H56" s="1"/>
    </row>
    <row r="57" spans="1:8" x14ac:dyDescent="0.25">
      <c r="B57" s="1"/>
      <c r="C57" s="1"/>
      <c r="D57" s="1"/>
      <c r="E57" s="1"/>
      <c r="F57" s="1"/>
      <c r="G57" s="1"/>
      <c r="H57" s="1"/>
    </row>
    <row r="58" spans="1:8" x14ac:dyDescent="0.25">
      <c r="B58" s="1"/>
      <c r="C58" s="1"/>
      <c r="D58" s="1"/>
      <c r="E58" s="1"/>
      <c r="F58" s="1"/>
      <c r="G58" s="1"/>
      <c r="H58" s="1"/>
    </row>
    <row r="59" spans="1:8" x14ac:dyDescent="0.25">
      <c r="B59" s="1"/>
      <c r="C59" s="1"/>
      <c r="D59" s="1"/>
      <c r="E59" s="1"/>
      <c r="F59" s="1"/>
      <c r="G59" s="1"/>
      <c r="H59" s="1"/>
    </row>
    <row r="60" spans="1:8" x14ac:dyDescent="0.25">
      <c r="B60" s="1"/>
      <c r="C60" s="1"/>
      <c r="D60" s="1"/>
      <c r="E60" s="1"/>
      <c r="F60" s="1"/>
      <c r="G60" s="1"/>
      <c r="H60" s="1"/>
    </row>
    <row r="61" spans="1:8" x14ac:dyDescent="0.25">
      <c r="B61" s="1"/>
      <c r="C61" s="1"/>
      <c r="D61" s="1"/>
      <c r="E61" s="1"/>
      <c r="F61" s="1"/>
      <c r="G61" s="1"/>
      <c r="H61" s="1"/>
    </row>
    <row r="62" spans="1:8" x14ac:dyDescent="0.25">
      <c r="B62" s="1"/>
      <c r="C62" s="1"/>
      <c r="D62" s="1"/>
      <c r="E62" s="1"/>
      <c r="F62" s="1"/>
      <c r="G62" s="1"/>
      <c r="H62" s="1"/>
    </row>
    <row r="63" spans="1:8" x14ac:dyDescent="0.25">
      <c r="B63" s="1"/>
      <c r="C63" s="1"/>
      <c r="D63" s="1"/>
      <c r="E63" s="1"/>
      <c r="F63" s="1"/>
      <c r="G63" s="1"/>
      <c r="H63" s="1"/>
    </row>
    <row r="64" spans="1:8" x14ac:dyDescent="0.25">
      <c r="B64" s="1"/>
      <c r="C64" s="1"/>
      <c r="D64" s="1"/>
      <c r="E64" s="1"/>
      <c r="F64" s="1"/>
      <c r="G64" s="1"/>
      <c r="H64" s="1"/>
    </row>
    <row r="65" spans="1:8" x14ac:dyDescent="0.25">
      <c r="B65" s="1"/>
      <c r="C65" s="1"/>
      <c r="D65" s="1"/>
      <c r="E65" s="1"/>
      <c r="F65" s="1"/>
      <c r="G65" s="1"/>
      <c r="H65" s="1"/>
    </row>
    <row r="66" spans="1:8" x14ac:dyDescent="0.25">
      <c r="B66" s="1"/>
      <c r="C66" s="1"/>
      <c r="D66" s="1"/>
      <c r="E66" s="1"/>
      <c r="F66" s="1"/>
      <c r="G66" s="1"/>
      <c r="H66" s="1"/>
    </row>
    <row r="67" spans="1:8" x14ac:dyDescent="0.25">
      <c r="B67" s="51" t="s">
        <v>176</v>
      </c>
      <c r="C67" s="51"/>
      <c r="D67" s="51"/>
      <c r="E67" s="51"/>
      <c r="F67" s="51"/>
      <c r="G67" s="51"/>
    </row>
    <row r="68" spans="1:8" x14ac:dyDescent="0.25">
      <c r="B68" s="51" t="s">
        <v>227</v>
      </c>
      <c r="C68" s="51"/>
      <c r="D68" s="51" t="s">
        <v>14</v>
      </c>
      <c r="E68" s="51"/>
      <c r="F68" s="51" t="s">
        <v>7</v>
      </c>
      <c r="G68" s="51"/>
      <c r="H68" s="2" t="s">
        <v>4</v>
      </c>
    </row>
    <row r="69" spans="1:8" x14ac:dyDescent="0.25">
      <c r="B69" s="30"/>
      <c r="C69" s="30"/>
      <c r="D69" s="30"/>
      <c r="E69" s="30"/>
      <c r="F69" s="30"/>
      <c r="G69" s="30"/>
      <c r="H69" s="30"/>
    </row>
    <row r="70" spans="1:8" x14ac:dyDescent="0.25">
      <c r="A70" s="5" t="s">
        <v>26</v>
      </c>
      <c r="B70" s="8" t="s">
        <v>53</v>
      </c>
      <c r="C70" s="8" t="s">
        <v>54</v>
      </c>
      <c r="D70" s="8" t="s">
        <v>53</v>
      </c>
      <c r="E70" s="8" t="s">
        <v>54</v>
      </c>
      <c r="F70" s="8" t="s">
        <v>53</v>
      </c>
      <c r="G70" s="8" t="s">
        <v>54</v>
      </c>
      <c r="H70" s="8" t="s">
        <v>53</v>
      </c>
    </row>
    <row r="71" spans="1:8" x14ac:dyDescent="0.25">
      <c r="A71" t="s">
        <v>27</v>
      </c>
      <c r="B71">
        <v>80</v>
      </c>
      <c r="C71" s="9">
        <f>B71/B$73</f>
        <v>0.54054054054054057</v>
      </c>
      <c r="D71">
        <v>101</v>
      </c>
      <c r="E71" s="9">
        <f>D71/D$73</f>
        <v>0.61963190184049077</v>
      </c>
      <c r="F71">
        <v>57</v>
      </c>
      <c r="G71" s="9">
        <f>F71/F$73</f>
        <v>0.6404494382022472</v>
      </c>
      <c r="H71">
        <f>SUM(B71,D71,F71)</f>
        <v>238</v>
      </c>
    </row>
    <row r="72" spans="1:8" ht="15.75" thickBot="1" x14ac:dyDescent="0.3">
      <c r="A72" t="s">
        <v>28</v>
      </c>
      <c r="B72">
        <v>68</v>
      </c>
      <c r="C72" s="9">
        <f>B72/B$73</f>
        <v>0.45945945945945948</v>
      </c>
      <c r="D72">
        <v>62</v>
      </c>
      <c r="E72" s="9">
        <f>D72/D$73</f>
        <v>0.38036809815950923</v>
      </c>
      <c r="F72">
        <v>32</v>
      </c>
      <c r="G72" s="9">
        <f>F72/F$73</f>
        <v>0.3595505617977528</v>
      </c>
      <c r="H72">
        <f t="shared" ref="H72" si="11">SUM(B72,D72,F72)</f>
        <v>162</v>
      </c>
    </row>
    <row r="73" spans="1:8" ht="15.75" thickBot="1" x14ac:dyDescent="0.3">
      <c r="A73" t="s">
        <v>4</v>
      </c>
      <c r="B73" s="4">
        <f>SUM(B71:B72)</f>
        <v>148</v>
      </c>
      <c r="C73" s="4"/>
      <c r="D73" s="4">
        <f>SUM(D71:D72)</f>
        <v>163</v>
      </c>
      <c r="E73" s="4"/>
      <c r="F73" s="4">
        <f>SUM(F71:F72)</f>
        <v>89</v>
      </c>
      <c r="G73" s="4"/>
      <c r="H73" s="4">
        <f>SUM(H71:H72)</f>
        <v>400</v>
      </c>
    </row>
    <row r="74" spans="1:8" x14ac:dyDescent="0.25">
      <c r="B74" s="1"/>
      <c r="C74" s="1"/>
      <c r="D74" s="1"/>
      <c r="E74" s="1"/>
      <c r="F74" s="1"/>
      <c r="G74" s="1"/>
      <c r="H74" s="1"/>
    </row>
    <row r="75" spans="1:8" x14ac:dyDescent="0.25">
      <c r="A75" s="30"/>
      <c r="B75" s="30"/>
      <c r="C75" s="30"/>
      <c r="D75" s="30"/>
      <c r="E75" s="30"/>
      <c r="F75" s="30"/>
      <c r="G75" s="1"/>
      <c r="H75" s="1"/>
    </row>
    <row r="76" spans="1:8" x14ac:dyDescent="0.25">
      <c r="B76" s="1"/>
      <c r="C76" s="1"/>
      <c r="D76" s="1"/>
      <c r="E76" s="1"/>
      <c r="F76" s="1"/>
      <c r="G76" s="1"/>
      <c r="H76" s="1"/>
    </row>
    <row r="77" spans="1:8" x14ac:dyDescent="0.25">
      <c r="B77" s="1"/>
      <c r="C77" s="1"/>
      <c r="D77" s="1"/>
      <c r="E77" s="1"/>
      <c r="F77" s="1"/>
      <c r="G77" s="1"/>
      <c r="H77" s="1"/>
    </row>
    <row r="78" spans="1:8" x14ac:dyDescent="0.25">
      <c r="B78" s="1"/>
      <c r="C78" s="1"/>
      <c r="D78" s="1"/>
      <c r="E78" s="1"/>
      <c r="F78" s="1"/>
      <c r="G78" s="1"/>
      <c r="H78" s="1"/>
    </row>
    <row r="79" spans="1:8" x14ac:dyDescent="0.25">
      <c r="B79" s="1"/>
      <c r="C79" s="1"/>
      <c r="D79" s="1"/>
      <c r="E79" s="1"/>
      <c r="F79" s="1"/>
      <c r="G79" s="1"/>
      <c r="H79" s="1"/>
    </row>
    <row r="80" spans="1:8" x14ac:dyDescent="0.25">
      <c r="B80" s="1"/>
      <c r="C80" s="1"/>
      <c r="D80" s="1"/>
      <c r="E80" s="1"/>
      <c r="F80" s="1"/>
      <c r="G80" s="1"/>
      <c r="H80" s="1"/>
    </row>
    <row r="81" spans="1:8" x14ac:dyDescent="0.25">
      <c r="B81" s="1"/>
      <c r="C81" s="1"/>
      <c r="D81" s="1"/>
      <c r="E81" s="1"/>
      <c r="F81" s="1"/>
      <c r="G81" s="1"/>
      <c r="H81" s="1"/>
    </row>
    <row r="82" spans="1:8" x14ac:dyDescent="0.25">
      <c r="B82" s="1"/>
      <c r="C82" s="1"/>
      <c r="D82" s="1"/>
      <c r="E82" s="1"/>
      <c r="F82" s="1"/>
      <c r="G82" s="1"/>
      <c r="H82" s="1"/>
    </row>
    <row r="83" spans="1:8" x14ac:dyDescent="0.25">
      <c r="B83" s="1"/>
      <c r="C83" s="1"/>
      <c r="D83" s="1"/>
      <c r="E83" s="1"/>
      <c r="F83" s="1"/>
      <c r="G83" s="1"/>
      <c r="H83" s="1"/>
    </row>
    <row r="84" spans="1:8" x14ac:dyDescent="0.25">
      <c r="B84" s="1"/>
      <c r="C84" s="1"/>
      <c r="D84" s="1"/>
      <c r="E84" s="1"/>
      <c r="F84" s="1"/>
      <c r="G84" s="1"/>
      <c r="H84" s="1"/>
    </row>
    <row r="85" spans="1:8" x14ac:dyDescent="0.25">
      <c r="B85" s="1"/>
      <c r="C85" s="1"/>
      <c r="D85" s="1"/>
      <c r="E85" s="1"/>
      <c r="F85" s="1"/>
      <c r="G85" s="1"/>
      <c r="H85" s="1"/>
    </row>
    <row r="86" spans="1:8" x14ac:dyDescent="0.25">
      <c r="B86" s="1"/>
      <c r="C86" s="1"/>
      <c r="D86" s="1"/>
      <c r="E86" s="1"/>
      <c r="F86" s="1"/>
      <c r="G86" s="1"/>
      <c r="H86" s="1"/>
    </row>
    <row r="87" spans="1:8" x14ac:dyDescent="0.25">
      <c r="B87" s="1"/>
      <c r="C87" s="1"/>
      <c r="D87" s="1"/>
      <c r="E87" s="1"/>
      <c r="F87" s="1"/>
      <c r="G87" s="1"/>
      <c r="H87" s="1"/>
    </row>
    <row r="88" spans="1:8" x14ac:dyDescent="0.25">
      <c r="B88" s="1"/>
      <c r="C88" s="1"/>
      <c r="D88" s="1"/>
      <c r="E88" s="1"/>
      <c r="F88" s="1"/>
      <c r="G88" s="1"/>
      <c r="H88" s="1"/>
    </row>
    <row r="89" spans="1:8" x14ac:dyDescent="0.25">
      <c r="B89" s="1"/>
      <c r="C89" s="1"/>
      <c r="D89" s="1"/>
      <c r="E89" s="1"/>
      <c r="F89" s="1"/>
    </row>
    <row r="90" spans="1:8" x14ac:dyDescent="0.25">
      <c r="B90" s="51" t="s">
        <v>178</v>
      </c>
      <c r="C90" s="51"/>
      <c r="D90" s="51"/>
      <c r="E90" s="51"/>
      <c r="F90" s="51"/>
      <c r="G90" s="51"/>
    </row>
    <row r="91" spans="1:8" x14ac:dyDescent="0.25">
      <c r="B91" s="51" t="s">
        <v>227</v>
      </c>
      <c r="C91" s="51"/>
      <c r="D91" s="51" t="s">
        <v>14</v>
      </c>
      <c r="E91" s="51"/>
      <c r="F91" s="51" t="s">
        <v>7</v>
      </c>
      <c r="G91" s="51"/>
      <c r="H91" s="2" t="s">
        <v>4</v>
      </c>
    </row>
    <row r="92" spans="1:8" x14ac:dyDescent="0.25">
      <c r="A92" s="5" t="s">
        <v>29</v>
      </c>
      <c r="B92" s="8" t="s">
        <v>53</v>
      </c>
      <c r="C92" s="8" t="s">
        <v>54</v>
      </c>
      <c r="D92" s="8" t="s">
        <v>53</v>
      </c>
      <c r="E92" s="8" t="s">
        <v>54</v>
      </c>
      <c r="F92" s="8" t="s">
        <v>53</v>
      </c>
      <c r="G92" s="8" t="s">
        <v>54</v>
      </c>
      <c r="H92" s="8" t="s">
        <v>53</v>
      </c>
    </row>
    <row r="93" spans="1:8" x14ac:dyDescent="0.25">
      <c r="A93" t="s">
        <v>30</v>
      </c>
      <c r="B93">
        <v>7</v>
      </c>
      <c r="C93" s="9">
        <f>B93/B$102</f>
        <v>4.72972972972973E-2</v>
      </c>
      <c r="D93">
        <v>14</v>
      </c>
      <c r="E93" s="9">
        <f>D93/D$102</f>
        <v>8.5889570552147243E-2</v>
      </c>
      <c r="F93">
        <v>10</v>
      </c>
      <c r="G93" s="9">
        <f t="shared" ref="G93:G101" si="12">F93/F$102</f>
        <v>0.11235955056179775</v>
      </c>
      <c r="H93">
        <f t="shared" ref="H93:H101" si="13">SUM(B93,D93,F93)</f>
        <v>31</v>
      </c>
    </row>
    <row r="94" spans="1:8" x14ac:dyDescent="0.25">
      <c r="A94" t="s">
        <v>31</v>
      </c>
      <c r="B94">
        <v>7</v>
      </c>
      <c r="C94" s="9">
        <f t="shared" ref="C94:E101" si="14">B94/B$102</f>
        <v>4.72972972972973E-2</v>
      </c>
      <c r="D94">
        <v>2</v>
      </c>
      <c r="E94" s="9">
        <f t="shared" si="14"/>
        <v>1.2269938650306749E-2</v>
      </c>
      <c r="F94">
        <v>1</v>
      </c>
      <c r="G94" s="9">
        <f t="shared" si="12"/>
        <v>1.1235955056179775E-2</v>
      </c>
      <c r="H94">
        <f t="shared" si="13"/>
        <v>10</v>
      </c>
    </row>
    <row r="95" spans="1:8" x14ac:dyDescent="0.25">
      <c r="A95" t="s">
        <v>32</v>
      </c>
      <c r="B95">
        <v>94</v>
      </c>
      <c r="C95" s="9">
        <f t="shared" si="14"/>
        <v>0.63513513513513509</v>
      </c>
      <c r="D95">
        <v>115</v>
      </c>
      <c r="E95" s="9">
        <f t="shared" si="14"/>
        <v>0.70552147239263807</v>
      </c>
      <c r="F95">
        <v>70</v>
      </c>
      <c r="G95" s="9">
        <f t="shared" si="12"/>
        <v>0.7865168539325843</v>
      </c>
      <c r="H95">
        <f t="shared" si="13"/>
        <v>279</v>
      </c>
    </row>
    <row r="96" spans="1:8" x14ac:dyDescent="0.25">
      <c r="A96" t="s">
        <v>33</v>
      </c>
      <c r="B96">
        <v>17</v>
      </c>
      <c r="C96" s="9">
        <f t="shared" si="14"/>
        <v>0.11486486486486487</v>
      </c>
      <c r="D96">
        <v>7</v>
      </c>
      <c r="E96" s="9">
        <f t="shared" si="14"/>
        <v>4.2944785276073622E-2</v>
      </c>
      <c r="F96">
        <v>2</v>
      </c>
      <c r="G96" s="9">
        <f t="shared" si="12"/>
        <v>2.247191011235955E-2</v>
      </c>
      <c r="H96">
        <f t="shared" si="13"/>
        <v>26</v>
      </c>
    </row>
    <row r="97" spans="1:8" x14ac:dyDescent="0.25">
      <c r="A97" t="s">
        <v>34</v>
      </c>
      <c r="B97">
        <v>1</v>
      </c>
      <c r="C97" s="9">
        <f t="shared" si="14"/>
        <v>6.7567567567567571E-3</v>
      </c>
      <c r="D97">
        <v>7</v>
      </c>
      <c r="E97" s="9">
        <f t="shared" si="14"/>
        <v>4.2944785276073622E-2</v>
      </c>
      <c r="F97">
        <v>2</v>
      </c>
      <c r="G97" s="9">
        <f t="shared" si="12"/>
        <v>2.247191011235955E-2</v>
      </c>
      <c r="H97">
        <f t="shared" si="13"/>
        <v>10</v>
      </c>
    </row>
    <row r="98" spans="1:8" x14ac:dyDescent="0.25">
      <c r="A98" t="s">
        <v>35</v>
      </c>
      <c r="B98">
        <v>13</v>
      </c>
      <c r="C98" s="9">
        <f t="shared" si="14"/>
        <v>8.7837837837837843E-2</v>
      </c>
      <c r="D98">
        <v>11</v>
      </c>
      <c r="E98" s="9">
        <f t="shared" si="14"/>
        <v>6.7484662576687116E-2</v>
      </c>
      <c r="F98">
        <v>0</v>
      </c>
      <c r="G98" s="9">
        <f t="shared" si="12"/>
        <v>0</v>
      </c>
      <c r="H98">
        <f t="shared" si="13"/>
        <v>24</v>
      </c>
    </row>
    <row r="99" spans="1:8" x14ac:dyDescent="0.25">
      <c r="A99" t="s">
        <v>36</v>
      </c>
      <c r="B99">
        <v>0</v>
      </c>
      <c r="C99" s="9">
        <f t="shared" si="14"/>
        <v>0</v>
      </c>
      <c r="D99">
        <v>0</v>
      </c>
      <c r="E99" s="9">
        <f t="shared" si="14"/>
        <v>0</v>
      </c>
      <c r="F99">
        <v>0</v>
      </c>
      <c r="G99" s="9">
        <f t="shared" si="12"/>
        <v>0</v>
      </c>
      <c r="H99">
        <f t="shared" si="13"/>
        <v>0</v>
      </c>
    </row>
    <row r="100" spans="1:8" x14ac:dyDescent="0.25">
      <c r="A100" t="s">
        <v>37</v>
      </c>
      <c r="B100">
        <v>3</v>
      </c>
      <c r="C100" s="9">
        <f t="shared" si="14"/>
        <v>2.0270270270270271E-2</v>
      </c>
      <c r="D100">
        <v>0</v>
      </c>
      <c r="E100" s="9">
        <f t="shared" si="14"/>
        <v>0</v>
      </c>
      <c r="F100">
        <v>0</v>
      </c>
      <c r="G100" s="9">
        <f t="shared" si="12"/>
        <v>0</v>
      </c>
      <c r="H100">
        <f t="shared" si="13"/>
        <v>3</v>
      </c>
    </row>
    <row r="101" spans="1:8" ht="15.75" thickBot="1" x14ac:dyDescent="0.3">
      <c r="A101" t="s">
        <v>25</v>
      </c>
      <c r="B101">
        <v>6</v>
      </c>
      <c r="C101" s="9">
        <f t="shared" si="14"/>
        <v>4.0540540540540543E-2</v>
      </c>
      <c r="D101">
        <v>7</v>
      </c>
      <c r="E101" s="9">
        <f t="shared" si="14"/>
        <v>4.2944785276073622E-2</v>
      </c>
      <c r="F101">
        <v>4</v>
      </c>
      <c r="G101" s="9">
        <f t="shared" si="12"/>
        <v>4.49438202247191E-2</v>
      </c>
      <c r="H101">
        <f t="shared" si="13"/>
        <v>17</v>
      </c>
    </row>
    <row r="102" spans="1:8" ht="15.75" thickBot="1" x14ac:dyDescent="0.3">
      <c r="A102" t="s">
        <v>4</v>
      </c>
      <c r="B102" s="4">
        <f>SUM(B93:B101)</f>
        <v>148</v>
      </c>
      <c r="C102" s="4"/>
      <c r="D102" s="4">
        <f>SUM(D93:D101)</f>
        <v>163</v>
      </c>
      <c r="E102" s="4"/>
      <c r="F102" s="4">
        <f>SUM(F93:F101)</f>
        <v>89</v>
      </c>
      <c r="G102" s="4"/>
      <c r="H102" s="4">
        <f>SUM(H93:H101)</f>
        <v>400</v>
      </c>
    </row>
    <row r="103" spans="1:8" x14ac:dyDescent="0.25">
      <c r="B103" s="1"/>
      <c r="C103" s="1"/>
      <c r="D103" s="1"/>
      <c r="E103" s="1"/>
      <c r="F103" s="1"/>
    </row>
    <row r="104" spans="1:8" x14ac:dyDescent="0.25">
      <c r="B104" s="1"/>
      <c r="C104" s="1"/>
      <c r="D104" s="1"/>
      <c r="E104" s="1"/>
      <c r="F104" s="1"/>
    </row>
    <row r="105" spans="1:8" x14ac:dyDescent="0.25">
      <c r="B105" s="1"/>
      <c r="C105" s="1"/>
      <c r="D105" s="1"/>
      <c r="E105" s="1"/>
      <c r="F105" s="1"/>
    </row>
    <row r="106" spans="1:8" x14ac:dyDescent="0.25">
      <c r="B106" s="1"/>
      <c r="C106" s="1"/>
      <c r="D106" s="1"/>
      <c r="E106" s="1"/>
      <c r="F106" s="1"/>
    </row>
    <row r="107" spans="1:8" x14ac:dyDescent="0.25">
      <c r="B107" s="1"/>
      <c r="C107" s="1"/>
      <c r="D107" s="1"/>
      <c r="E107" s="1"/>
      <c r="F107" s="1"/>
    </row>
    <row r="108" spans="1:8" x14ac:dyDescent="0.25">
      <c r="B108" s="1"/>
      <c r="C108" s="1"/>
      <c r="D108" s="1"/>
      <c r="E108" s="1"/>
      <c r="F108" s="1"/>
    </row>
    <row r="109" spans="1:8" x14ac:dyDescent="0.25">
      <c r="B109" s="1"/>
      <c r="C109" s="1"/>
      <c r="D109" s="1"/>
      <c r="E109" s="1"/>
      <c r="F109" s="1"/>
    </row>
    <row r="110" spans="1:8" x14ac:dyDescent="0.25">
      <c r="B110" s="1"/>
      <c r="C110" s="1"/>
      <c r="D110" s="1"/>
      <c r="E110" s="1"/>
      <c r="F110" s="1"/>
    </row>
    <row r="111" spans="1:8" x14ac:dyDescent="0.25">
      <c r="B111" s="1"/>
      <c r="C111" s="1"/>
      <c r="D111" s="1"/>
      <c r="E111" s="1"/>
      <c r="F111" s="1"/>
    </row>
    <row r="112" spans="1:8" x14ac:dyDescent="0.25">
      <c r="B112" s="1"/>
      <c r="C112" s="1"/>
      <c r="D112" s="1"/>
      <c r="E112" s="1"/>
      <c r="F112" s="1"/>
    </row>
    <row r="113" spans="1:8" x14ac:dyDescent="0.25">
      <c r="B113" s="1"/>
      <c r="C113" s="1"/>
      <c r="D113" s="1"/>
      <c r="E113" s="1"/>
      <c r="F113" s="1"/>
      <c r="G113" s="1"/>
      <c r="H113" s="1"/>
    </row>
    <row r="114" spans="1:8" x14ac:dyDescent="0.25">
      <c r="B114" s="1"/>
      <c r="C114" s="1"/>
      <c r="D114" s="1"/>
      <c r="E114" s="1"/>
      <c r="F114" s="1"/>
      <c r="G114" s="1"/>
      <c r="H114" s="1"/>
    </row>
    <row r="115" spans="1:8" x14ac:dyDescent="0.25">
      <c r="B115" s="1"/>
      <c r="C115" s="1"/>
      <c r="D115" s="1"/>
      <c r="E115" s="1"/>
      <c r="F115" s="1"/>
      <c r="G115" s="1"/>
      <c r="H115" s="1"/>
    </row>
    <row r="116" spans="1:8" x14ac:dyDescent="0.25">
      <c r="B116" s="1"/>
      <c r="C116" s="1"/>
      <c r="D116" s="1"/>
      <c r="E116" s="1"/>
      <c r="F116" s="1"/>
      <c r="G116" s="1"/>
      <c r="H116" s="1"/>
    </row>
    <row r="117" spans="1:8" x14ac:dyDescent="0.25">
      <c r="B117" s="1"/>
      <c r="C117" s="1"/>
      <c r="D117" s="1"/>
      <c r="E117" s="1"/>
      <c r="F117" s="1"/>
      <c r="G117" s="1"/>
      <c r="H117" s="1"/>
    </row>
    <row r="118" spans="1:8" x14ac:dyDescent="0.25">
      <c r="B118" s="1"/>
      <c r="C118" s="1"/>
      <c r="D118" s="1"/>
      <c r="E118" s="1"/>
      <c r="F118" s="1"/>
    </row>
    <row r="119" spans="1:8" x14ac:dyDescent="0.25">
      <c r="B119" s="1"/>
      <c r="C119" s="1"/>
      <c r="D119" s="1"/>
      <c r="E119" s="1"/>
      <c r="F119" s="1"/>
    </row>
    <row r="120" spans="1:8" x14ac:dyDescent="0.25">
      <c r="B120" s="1"/>
      <c r="C120" s="1"/>
      <c r="D120" s="1"/>
      <c r="E120" s="1"/>
      <c r="F120" s="1"/>
    </row>
    <row r="121" spans="1:8" x14ac:dyDescent="0.25">
      <c r="B121" s="1"/>
      <c r="C121" s="1"/>
      <c r="D121" s="1"/>
      <c r="E121" s="1"/>
      <c r="F121" s="1"/>
    </row>
    <row r="122" spans="1:8" x14ac:dyDescent="0.25">
      <c r="B122" s="1"/>
      <c r="C122" s="1"/>
      <c r="D122" s="1"/>
      <c r="E122" s="1"/>
      <c r="F122" s="1"/>
    </row>
    <row r="123" spans="1:8" x14ac:dyDescent="0.25">
      <c r="B123" s="51" t="s">
        <v>179</v>
      </c>
      <c r="C123" s="51"/>
      <c r="D123" s="51"/>
      <c r="E123" s="51"/>
      <c r="F123" s="51"/>
      <c r="G123" s="51"/>
    </row>
    <row r="124" spans="1:8" x14ac:dyDescent="0.25">
      <c r="B124" s="51" t="s">
        <v>227</v>
      </c>
      <c r="C124" s="51"/>
      <c r="D124" s="51" t="s">
        <v>14</v>
      </c>
      <c r="E124" s="51"/>
      <c r="F124" s="51" t="s">
        <v>7</v>
      </c>
      <c r="G124" s="51"/>
      <c r="H124" s="30" t="s">
        <v>4</v>
      </c>
    </row>
    <row r="125" spans="1:8" x14ac:dyDescent="0.25">
      <c r="A125" s="5" t="s">
        <v>58</v>
      </c>
      <c r="B125" s="8" t="s">
        <v>53</v>
      </c>
      <c r="C125" s="8" t="s">
        <v>54</v>
      </c>
      <c r="D125" s="8" t="s">
        <v>53</v>
      </c>
      <c r="E125" s="8" t="s">
        <v>54</v>
      </c>
      <c r="F125" s="8" t="s">
        <v>53</v>
      </c>
      <c r="G125" s="8" t="s">
        <v>54</v>
      </c>
      <c r="H125" s="8" t="s">
        <v>53</v>
      </c>
    </row>
    <row r="126" spans="1:8" x14ac:dyDescent="0.25">
      <c r="A126" t="s">
        <v>56</v>
      </c>
      <c r="B126">
        <v>86</v>
      </c>
      <c r="C126" s="9">
        <f t="shared" ref="C126:E127" si="15">B126/B$128</f>
        <v>0.58108108108108103</v>
      </c>
      <c r="D126">
        <v>47</v>
      </c>
      <c r="E126" s="9">
        <f t="shared" si="15"/>
        <v>0.28834355828220859</v>
      </c>
      <c r="F126">
        <v>3</v>
      </c>
      <c r="G126" s="9">
        <f>F126/F$128</f>
        <v>3.3707865168539325E-2</v>
      </c>
      <c r="H126">
        <f>SUM(B126,D126,F126)</f>
        <v>136</v>
      </c>
    </row>
    <row r="127" spans="1:8" ht="15.75" thickBot="1" x14ac:dyDescent="0.3">
      <c r="A127" t="s">
        <v>57</v>
      </c>
      <c r="B127">
        <v>62</v>
      </c>
      <c r="C127" s="9">
        <f t="shared" si="15"/>
        <v>0.41891891891891891</v>
      </c>
      <c r="D127">
        <v>116</v>
      </c>
      <c r="E127" s="9">
        <f t="shared" si="15"/>
        <v>0.71165644171779141</v>
      </c>
      <c r="F127">
        <v>86</v>
      </c>
      <c r="G127" s="9">
        <f>F127/F$128</f>
        <v>0.9662921348314607</v>
      </c>
      <c r="H127">
        <f>SUM(B127,D127,F127)</f>
        <v>264</v>
      </c>
    </row>
    <row r="128" spans="1:8" ht="15.75" thickBot="1" x14ac:dyDescent="0.3">
      <c r="A128" t="s">
        <v>4</v>
      </c>
      <c r="B128" s="4">
        <f>SUM(B126:B127)</f>
        <v>148</v>
      </c>
      <c r="C128" s="4"/>
      <c r="D128" s="4">
        <f>SUM(D126:D127)</f>
        <v>163</v>
      </c>
      <c r="E128" s="4"/>
      <c r="F128" s="4">
        <f>SUM(F126:F127)</f>
        <v>89</v>
      </c>
      <c r="G128" s="4"/>
      <c r="H128" s="4">
        <f>SUM(H126:H127)</f>
        <v>400</v>
      </c>
    </row>
    <row r="129" spans="1:8" x14ac:dyDescent="0.25">
      <c r="B129" s="1"/>
      <c r="C129" s="1"/>
      <c r="D129" s="1"/>
      <c r="E129" s="1"/>
      <c r="F129" s="1"/>
    </row>
    <row r="130" spans="1:8" x14ac:dyDescent="0.25">
      <c r="B130" s="1"/>
      <c r="C130" s="1"/>
      <c r="D130" s="1"/>
      <c r="E130" s="1"/>
      <c r="F130" s="1"/>
      <c r="G130" s="1"/>
      <c r="H130" s="1"/>
    </row>
    <row r="131" spans="1:8" x14ac:dyDescent="0.25">
      <c r="B131" s="1"/>
      <c r="C131" s="1"/>
      <c r="D131" s="1"/>
      <c r="E131" s="1"/>
      <c r="F131" s="1"/>
      <c r="G131" s="1"/>
      <c r="H131" s="1"/>
    </row>
    <row r="132" spans="1:8" x14ac:dyDescent="0.25">
      <c r="B132" s="1"/>
      <c r="C132" s="1"/>
      <c r="D132" s="1"/>
      <c r="E132" s="1"/>
      <c r="F132" s="1"/>
      <c r="G132" s="1"/>
      <c r="H132" s="1"/>
    </row>
    <row r="133" spans="1:8" x14ac:dyDescent="0.25">
      <c r="B133" s="1"/>
      <c r="C133" s="1"/>
      <c r="D133" s="1"/>
      <c r="E133" s="1"/>
      <c r="F133" s="1"/>
    </row>
    <row r="137" spans="1:8" x14ac:dyDescent="0.25">
      <c r="B137" s="51" t="s">
        <v>181</v>
      </c>
      <c r="C137" s="51"/>
      <c r="D137" s="51"/>
      <c r="E137" s="51"/>
      <c r="F137" s="51"/>
      <c r="G137" s="51"/>
    </row>
    <row r="138" spans="1:8" x14ac:dyDescent="0.25">
      <c r="B138" s="51" t="s">
        <v>227</v>
      </c>
      <c r="C138" s="51"/>
      <c r="D138" s="51" t="s">
        <v>14</v>
      </c>
      <c r="E138" s="51"/>
      <c r="F138" s="51" t="s">
        <v>7</v>
      </c>
      <c r="G138" s="51"/>
      <c r="H138" s="2" t="s">
        <v>4</v>
      </c>
    </row>
    <row r="139" spans="1:8" x14ac:dyDescent="0.25">
      <c r="A139" s="5" t="s">
        <v>38</v>
      </c>
      <c r="B139" s="8" t="s">
        <v>53</v>
      </c>
      <c r="C139" s="8" t="s">
        <v>54</v>
      </c>
      <c r="D139" s="8" t="s">
        <v>53</v>
      </c>
      <c r="E139" s="8" t="s">
        <v>54</v>
      </c>
      <c r="F139" s="8" t="s">
        <v>53</v>
      </c>
      <c r="G139" s="8" t="s">
        <v>54</v>
      </c>
      <c r="H139" s="8" t="s">
        <v>53</v>
      </c>
    </row>
    <row r="140" spans="1:8" x14ac:dyDescent="0.25">
      <c r="A140" t="s">
        <v>40</v>
      </c>
      <c r="B140">
        <v>146</v>
      </c>
      <c r="C140" s="9">
        <f>B140/B$143</f>
        <v>0.98648648648648651</v>
      </c>
      <c r="D140">
        <v>105</v>
      </c>
      <c r="E140" s="9">
        <f>D140/D$143</f>
        <v>0.64417177914110424</v>
      </c>
      <c r="F140">
        <v>15</v>
      </c>
      <c r="G140" s="9">
        <f>F140/F$143</f>
        <v>0.16853932584269662</v>
      </c>
      <c r="H140">
        <f>SUM(B140,D140,F140)</f>
        <v>266</v>
      </c>
    </row>
    <row r="141" spans="1:8" x14ac:dyDescent="0.25">
      <c r="A141" t="s">
        <v>39</v>
      </c>
      <c r="B141">
        <v>2</v>
      </c>
      <c r="C141" s="9">
        <f t="shared" ref="C141:E142" si="16">B141/B$143</f>
        <v>1.3513513513513514E-2</v>
      </c>
      <c r="D141">
        <v>58</v>
      </c>
      <c r="E141" s="9">
        <f t="shared" si="16"/>
        <v>0.35582822085889571</v>
      </c>
      <c r="F141">
        <v>74</v>
      </c>
      <c r="G141" s="9">
        <f>F141/F$143</f>
        <v>0.8314606741573034</v>
      </c>
      <c r="H141">
        <f>SUM(B141,D141,F141)</f>
        <v>134</v>
      </c>
    </row>
    <row r="142" spans="1:8" ht="15.75" thickBot="1" x14ac:dyDescent="0.3">
      <c r="A142" t="s">
        <v>25</v>
      </c>
      <c r="B142">
        <v>0</v>
      </c>
      <c r="C142" s="9">
        <f t="shared" si="16"/>
        <v>0</v>
      </c>
      <c r="D142">
        <v>0</v>
      </c>
      <c r="E142" s="9">
        <f t="shared" si="16"/>
        <v>0</v>
      </c>
      <c r="F142">
        <v>0</v>
      </c>
      <c r="G142" s="9">
        <f>F142/F$143</f>
        <v>0</v>
      </c>
      <c r="H142">
        <f>SUM(B142,D142,F142)</f>
        <v>0</v>
      </c>
    </row>
    <row r="143" spans="1:8" ht="15.75" thickBot="1" x14ac:dyDescent="0.3">
      <c r="A143" t="s">
        <v>4</v>
      </c>
      <c r="B143" s="4">
        <f>SUM(B140:B141)</f>
        <v>148</v>
      </c>
      <c r="C143" s="4"/>
      <c r="D143" s="4">
        <f>SUM(D140:D141)</f>
        <v>163</v>
      </c>
      <c r="E143" s="4"/>
      <c r="F143" s="4">
        <f>SUM(F140:F141)</f>
        <v>89</v>
      </c>
      <c r="G143" s="4"/>
      <c r="H143" s="4">
        <f>SUM(H140:H141)</f>
        <v>400</v>
      </c>
    </row>
    <row r="144" spans="1:8" x14ac:dyDescent="0.25">
      <c r="A144" t="s">
        <v>41</v>
      </c>
      <c r="B144" s="11">
        <v>25</v>
      </c>
      <c r="D144" s="11">
        <v>26</v>
      </c>
      <c r="F144" s="10">
        <v>34</v>
      </c>
    </row>
    <row r="145" spans="2:6" x14ac:dyDescent="0.25">
      <c r="B145" s="11"/>
      <c r="D145" s="11"/>
      <c r="F145" s="10"/>
    </row>
    <row r="146" spans="2:6" x14ac:dyDescent="0.25">
      <c r="B146" s="11"/>
      <c r="D146" s="11"/>
      <c r="F146" s="10"/>
    </row>
    <row r="147" spans="2:6" x14ac:dyDescent="0.25">
      <c r="B147" s="11"/>
      <c r="D147" s="11"/>
      <c r="F147" s="10"/>
    </row>
    <row r="148" spans="2:6" x14ac:dyDescent="0.25">
      <c r="B148" s="11"/>
      <c r="D148" s="11"/>
      <c r="F148" s="10"/>
    </row>
    <row r="149" spans="2:6" x14ac:dyDescent="0.25">
      <c r="B149" s="11"/>
      <c r="D149" s="11"/>
      <c r="F149" s="10"/>
    </row>
    <row r="150" spans="2:6" x14ac:dyDescent="0.25">
      <c r="B150" s="11"/>
      <c r="D150" s="11"/>
      <c r="F150" s="10"/>
    </row>
    <row r="151" spans="2:6" x14ac:dyDescent="0.25">
      <c r="B151" s="11"/>
      <c r="D151" s="11"/>
      <c r="F151" s="10"/>
    </row>
    <row r="152" spans="2:6" x14ac:dyDescent="0.25">
      <c r="B152" s="11"/>
      <c r="D152" s="11"/>
      <c r="F152" s="10"/>
    </row>
    <row r="153" spans="2:6" x14ac:dyDescent="0.25">
      <c r="B153" s="11"/>
      <c r="D153" s="11"/>
      <c r="F153" s="10"/>
    </row>
    <row r="154" spans="2:6" x14ac:dyDescent="0.25">
      <c r="B154" s="11"/>
      <c r="D154" s="11"/>
      <c r="F154" s="10"/>
    </row>
    <row r="155" spans="2:6" x14ac:dyDescent="0.25">
      <c r="B155" s="11"/>
      <c r="D155" s="11"/>
      <c r="F155" s="10"/>
    </row>
    <row r="156" spans="2:6" x14ac:dyDescent="0.25">
      <c r="B156" s="11"/>
      <c r="D156" s="11"/>
      <c r="F156" s="10"/>
    </row>
    <row r="157" spans="2:6" x14ac:dyDescent="0.25">
      <c r="B157" s="11"/>
      <c r="D157" s="11"/>
      <c r="F157" s="10"/>
    </row>
    <row r="158" spans="2:6" x14ac:dyDescent="0.25">
      <c r="B158" s="11"/>
      <c r="D158" s="11"/>
      <c r="F158" s="10"/>
    </row>
    <row r="159" spans="2:6" x14ac:dyDescent="0.25">
      <c r="B159" s="11"/>
      <c r="D159" s="11"/>
      <c r="F159" s="10"/>
    </row>
    <row r="160" spans="2:6" x14ac:dyDescent="0.25">
      <c r="B160" s="11"/>
      <c r="D160" s="11"/>
      <c r="F160" s="10"/>
    </row>
    <row r="161" spans="1:8" x14ac:dyDescent="0.25">
      <c r="B161" s="11"/>
      <c r="D161" s="11"/>
      <c r="F161" s="10"/>
    </row>
    <row r="162" spans="1:8" x14ac:dyDescent="0.25">
      <c r="B162" s="11"/>
      <c r="D162" s="11"/>
      <c r="F162" s="10"/>
    </row>
    <row r="163" spans="1:8" x14ac:dyDescent="0.25">
      <c r="B163" s="11"/>
      <c r="D163" s="11"/>
      <c r="F163" s="10"/>
    </row>
    <row r="164" spans="1:8" x14ac:dyDescent="0.25">
      <c r="B164" s="11"/>
      <c r="D164" s="11"/>
      <c r="F164" s="10"/>
    </row>
    <row r="165" spans="1:8" x14ac:dyDescent="0.25">
      <c r="B165" s="51" t="s">
        <v>182</v>
      </c>
      <c r="C165" s="51"/>
      <c r="D165" s="51"/>
      <c r="E165" s="51"/>
      <c r="F165" s="51"/>
      <c r="G165" s="51"/>
    </row>
    <row r="166" spans="1:8" x14ac:dyDescent="0.25">
      <c r="B166" s="51" t="s">
        <v>227</v>
      </c>
      <c r="C166" s="51"/>
      <c r="D166" s="51" t="s">
        <v>14</v>
      </c>
      <c r="E166" s="51"/>
      <c r="F166" s="51" t="s">
        <v>7</v>
      </c>
      <c r="G166" s="51"/>
      <c r="H166" s="2" t="s">
        <v>4</v>
      </c>
    </row>
    <row r="167" spans="1:8" x14ac:dyDescent="0.25">
      <c r="A167" s="5" t="s">
        <v>42</v>
      </c>
      <c r="B167" s="8" t="s">
        <v>53</v>
      </c>
      <c r="C167" s="8" t="s">
        <v>54</v>
      </c>
      <c r="D167" s="8" t="s">
        <v>53</v>
      </c>
      <c r="E167" s="8" t="s">
        <v>54</v>
      </c>
      <c r="F167" s="8" t="s">
        <v>53</v>
      </c>
      <c r="G167" s="8" t="s">
        <v>54</v>
      </c>
      <c r="H167" s="8" t="s">
        <v>53</v>
      </c>
    </row>
    <row r="168" spans="1:8" x14ac:dyDescent="0.25">
      <c r="A168" t="s">
        <v>43</v>
      </c>
      <c r="B168">
        <v>127</v>
      </c>
      <c r="C168" s="9">
        <f>B168/B$174</f>
        <v>0.85810810810810811</v>
      </c>
      <c r="D168">
        <v>14</v>
      </c>
      <c r="E168" s="9">
        <f>D168/D$174</f>
        <v>8.5889570552147243E-2</v>
      </c>
      <c r="H168">
        <f>SUM(B168,D168,F168)</f>
        <v>141</v>
      </c>
    </row>
    <row r="169" spans="1:8" x14ac:dyDescent="0.25">
      <c r="A169" t="s">
        <v>44</v>
      </c>
      <c r="B169">
        <v>16</v>
      </c>
      <c r="C169" s="9">
        <f t="shared" ref="C169:E171" si="17">B169/B$174</f>
        <v>0.10810810810810811</v>
      </c>
      <c r="D169">
        <v>29</v>
      </c>
      <c r="E169" s="9">
        <f t="shared" si="17"/>
        <v>0.17791411042944785</v>
      </c>
      <c r="H169">
        <f>SUM(B169,D169,F169)</f>
        <v>45</v>
      </c>
    </row>
    <row r="170" spans="1:8" x14ac:dyDescent="0.25">
      <c r="A170" t="s">
        <v>45</v>
      </c>
      <c r="B170">
        <v>5</v>
      </c>
      <c r="C170" s="9">
        <f t="shared" si="17"/>
        <v>3.3783783783783786E-2</v>
      </c>
      <c r="D170">
        <v>75</v>
      </c>
      <c r="E170" s="9">
        <f t="shared" si="17"/>
        <v>0.46012269938650308</v>
      </c>
      <c r="H170">
        <f>SUM(B170,D170,F170)</f>
        <v>80</v>
      </c>
    </row>
    <row r="171" spans="1:8" x14ac:dyDescent="0.25">
      <c r="A171" t="s">
        <v>46</v>
      </c>
      <c r="B171">
        <v>0</v>
      </c>
      <c r="C171" s="9">
        <f t="shared" si="17"/>
        <v>0</v>
      </c>
      <c r="D171">
        <v>45</v>
      </c>
      <c r="E171" s="9">
        <f t="shared" si="17"/>
        <v>0.27607361963190186</v>
      </c>
      <c r="H171">
        <f>SUM(B171,D171,F171)</f>
        <v>45</v>
      </c>
    </row>
    <row r="172" spans="1:8" x14ac:dyDescent="0.25">
      <c r="A172" t="s">
        <v>47</v>
      </c>
      <c r="F172">
        <v>89</v>
      </c>
      <c r="G172" s="9">
        <f>F172/F$174</f>
        <v>1</v>
      </c>
      <c r="H172">
        <f>F172</f>
        <v>89</v>
      </c>
    </row>
    <row r="173" spans="1:8" ht="15.75" thickBot="1" x14ac:dyDescent="0.3">
      <c r="A173" t="s">
        <v>55</v>
      </c>
      <c r="F173">
        <v>0</v>
      </c>
      <c r="G173" s="9">
        <f>F173/F$174</f>
        <v>0</v>
      </c>
      <c r="H173">
        <f>F173</f>
        <v>0</v>
      </c>
    </row>
    <row r="174" spans="1:8" ht="15.75" thickBot="1" x14ac:dyDescent="0.3">
      <c r="A174" t="s">
        <v>4</v>
      </c>
      <c r="B174" s="4">
        <f>SUM(B168:B171)</f>
        <v>148</v>
      </c>
      <c r="C174" s="4"/>
      <c r="D174" s="4">
        <f>SUM(D168:D171)</f>
        <v>163</v>
      </c>
      <c r="E174" s="4"/>
      <c r="F174" s="4">
        <f>SUM(F172,F173)</f>
        <v>89</v>
      </c>
      <c r="G174" s="4"/>
      <c r="H174" s="4">
        <f>SUM(H168:H173)</f>
        <v>400</v>
      </c>
    </row>
    <row r="175" spans="1:8" x14ac:dyDescent="0.25">
      <c r="B175" s="1"/>
      <c r="C175" s="1"/>
      <c r="D175" s="1"/>
      <c r="E175" s="1"/>
      <c r="F175" s="1"/>
    </row>
    <row r="176" spans="1:8" x14ac:dyDescent="0.25">
      <c r="B176" s="1"/>
      <c r="C176" s="1"/>
      <c r="D176" s="1"/>
      <c r="E176" s="1"/>
      <c r="F176" s="1"/>
      <c r="G176" s="1"/>
      <c r="H176" s="1"/>
    </row>
    <row r="177" spans="2:8" x14ac:dyDescent="0.25">
      <c r="B177" s="1"/>
      <c r="C177" s="1"/>
      <c r="D177" s="1"/>
      <c r="E177" s="1"/>
      <c r="F177" s="1"/>
      <c r="G177" s="1"/>
      <c r="H177" s="1"/>
    </row>
    <row r="178" spans="2:8" x14ac:dyDescent="0.25">
      <c r="B178" s="1"/>
      <c r="C178" s="1"/>
      <c r="D178" s="1"/>
      <c r="E178" s="1"/>
      <c r="F178" s="1"/>
    </row>
    <row r="179" spans="2:8" x14ac:dyDescent="0.25">
      <c r="B179" s="1"/>
      <c r="C179" s="1"/>
      <c r="D179" s="1"/>
      <c r="E179" s="1"/>
      <c r="F179" s="1"/>
    </row>
    <row r="180" spans="2:8" x14ac:dyDescent="0.25">
      <c r="B180" s="1"/>
      <c r="C180" s="1"/>
      <c r="D180" s="1"/>
      <c r="E180" s="1"/>
      <c r="F180" s="1"/>
    </row>
    <row r="181" spans="2:8" x14ac:dyDescent="0.25">
      <c r="B181" s="1"/>
      <c r="C181" s="1"/>
      <c r="D181" s="1"/>
      <c r="E181" s="1"/>
      <c r="F181" s="1"/>
    </row>
    <row r="182" spans="2:8" x14ac:dyDescent="0.25">
      <c r="B182" s="1"/>
      <c r="C182" s="1"/>
      <c r="D182" s="1"/>
      <c r="E182" s="1"/>
      <c r="F182" s="1"/>
    </row>
    <row r="183" spans="2:8" x14ac:dyDescent="0.25">
      <c r="B183" s="1"/>
      <c r="C183" s="1"/>
      <c r="D183" s="1"/>
      <c r="E183" s="1"/>
      <c r="F183" s="1"/>
    </row>
    <row r="184" spans="2:8" x14ac:dyDescent="0.25">
      <c r="B184" s="1"/>
      <c r="C184" s="1"/>
      <c r="D184" s="1"/>
      <c r="E184" s="1"/>
      <c r="F184" s="1"/>
    </row>
    <row r="185" spans="2:8" x14ac:dyDescent="0.25">
      <c r="B185" s="1"/>
      <c r="C185" s="1"/>
      <c r="D185" s="1"/>
      <c r="E185" s="1"/>
      <c r="F185" s="1"/>
    </row>
    <row r="186" spans="2:8" x14ac:dyDescent="0.25">
      <c r="B186" s="1"/>
      <c r="C186" s="1"/>
      <c r="D186" s="1"/>
      <c r="E186" s="1"/>
      <c r="F186" s="1"/>
    </row>
    <row r="187" spans="2:8" x14ac:dyDescent="0.25">
      <c r="B187" s="1"/>
      <c r="C187" s="1"/>
      <c r="D187" s="1"/>
      <c r="E187" s="1"/>
      <c r="F187" s="1"/>
    </row>
    <row r="188" spans="2:8" x14ac:dyDescent="0.25">
      <c r="B188" s="1"/>
      <c r="C188" s="1"/>
      <c r="D188" s="1"/>
      <c r="E188" s="1"/>
      <c r="F188" s="1"/>
    </row>
    <row r="189" spans="2:8" x14ac:dyDescent="0.25">
      <c r="B189" s="1"/>
      <c r="C189" s="1"/>
      <c r="D189" s="1"/>
      <c r="E189" s="1"/>
      <c r="F189" s="1"/>
    </row>
    <row r="190" spans="2:8" x14ac:dyDescent="0.25">
      <c r="B190" s="1"/>
      <c r="C190" s="1"/>
      <c r="D190" s="1"/>
      <c r="E190" s="1"/>
      <c r="F190" s="1"/>
    </row>
    <row r="191" spans="2:8" x14ac:dyDescent="0.25">
      <c r="B191" s="1"/>
      <c r="C191" s="1"/>
      <c r="D191" s="1"/>
      <c r="E191" s="1"/>
      <c r="F191" s="1"/>
    </row>
    <row r="192" spans="2:8" x14ac:dyDescent="0.25">
      <c r="B192" s="1"/>
      <c r="C192" s="1"/>
      <c r="D192" s="1"/>
      <c r="E192" s="1"/>
      <c r="F192" s="1"/>
    </row>
    <row r="193" spans="1:8" x14ac:dyDescent="0.25">
      <c r="B193" s="1"/>
      <c r="C193" s="1"/>
      <c r="D193" s="1"/>
      <c r="E193" s="1"/>
      <c r="F193" s="1"/>
    </row>
    <row r="194" spans="1:8" x14ac:dyDescent="0.25">
      <c r="B194" s="1"/>
      <c r="C194" s="1"/>
      <c r="D194" s="1"/>
      <c r="E194" s="1"/>
      <c r="F194" s="1"/>
    </row>
    <row r="195" spans="1:8" x14ac:dyDescent="0.25">
      <c r="B195" s="1"/>
      <c r="C195" s="1"/>
      <c r="D195" s="1"/>
      <c r="E195" s="1"/>
      <c r="F195" s="1"/>
    </row>
    <row r="196" spans="1:8" x14ac:dyDescent="0.25">
      <c r="B196" s="1"/>
      <c r="C196" s="1"/>
      <c r="D196" s="1"/>
      <c r="E196" s="1"/>
      <c r="F196" s="1"/>
    </row>
    <row r="197" spans="1:8" x14ac:dyDescent="0.25">
      <c r="B197" s="1"/>
      <c r="C197" s="1"/>
      <c r="D197" s="1"/>
      <c r="E197" s="1"/>
      <c r="F197" s="1"/>
    </row>
    <row r="198" spans="1:8" x14ac:dyDescent="0.25">
      <c r="B198" s="51" t="s">
        <v>180</v>
      </c>
      <c r="C198" s="51"/>
      <c r="D198" s="51"/>
      <c r="E198" s="51"/>
      <c r="F198" s="51"/>
      <c r="G198" s="51"/>
    </row>
    <row r="199" spans="1:8" x14ac:dyDescent="0.25">
      <c r="B199" s="51" t="s">
        <v>227</v>
      </c>
      <c r="C199" s="51"/>
      <c r="D199" s="51" t="s">
        <v>14</v>
      </c>
      <c r="E199" s="51"/>
      <c r="F199" s="51" t="s">
        <v>7</v>
      </c>
      <c r="G199" s="51"/>
      <c r="H199" s="2" t="s">
        <v>4</v>
      </c>
    </row>
    <row r="200" spans="1:8" x14ac:dyDescent="0.25">
      <c r="A200" s="5" t="s">
        <v>48</v>
      </c>
      <c r="B200" s="8" t="s">
        <v>53</v>
      </c>
      <c r="C200" s="8" t="s">
        <v>54</v>
      </c>
      <c r="D200" s="8" t="s">
        <v>53</v>
      </c>
      <c r="E200" s="8" t="s">
        <v>54</v>
      </c>
      <c r="F200" s="8" t="s">
        <v>53</v>
      </c>
      <c r="G200" s="8" t="s">
        <v>54</v>
      </c>
      <c r="H200" s="8" t="s">
        <v>53</v>
      </c>
    </row>
    <row r="201" spans="1:8" x14ac:dyDescent="0.25">
      <c r="A201" t="s">
        <v>50</v>
      </c>
      <c r="B201">
        <v>145</v>
      </c>
      <c r="C201" s="9">
        <f>B201/B$203</f>
        <v>0.97972972972972971</v>
      </c>
      <c r="D201">
        <v>155</v>
      </c>
      <c r="E201" s="9">
        <f>D201/D$203</f>
        <v>0.95092024539877296</v>
      </c>
      <c r="F201">
        <v>84</v>
      </c>
      <c r="G201" s="9">
        <f>F201/F$203</f>
        <v>0.9438202247191011</v>
      </c>
      <c r="H201">
        <f>SUM(B201,D201,F201)</f>
        <v>384</v>
      </c>
    </row>
    <row r="202" spans="1:8" ht="15.75" thickBot="1" x14ac:dyDescent="0.3">
      <c r="A202" t="s">
        <v>49</v>
      </c>
      <c r="B202">
        <v>3</v>
      </c>
      <c r="C202" s="9">
        <f>B202/B$203</f>
        <v>2.0270270270270271E-2</v>
      </c>
      <c r="D202">
        <v>8</v>
      </c>
      <c r="E202" s="9">
        <f>D202/D$203</f>
        <v>4.9079754601226995E-2</v>
      </c>
      <c r="F202">
        <v>5</v>
      </c>
      <c r="G202" s="9">
        <f>F202/F$203</f>
        <v>5.6179775280898875E-2</v>
      </c>
      <c r="H202">
        <f>SUM(B202,D202,F202)</f>
        <v>16</v>
      </c>
    </row>
    <row r="203" spans="1:8" ht="15.75" thickBot="1" x14ac:dyDescent="0.3">
      <c r="A203" t="s">
        <v>4</v>
      </c>
      <c r="B203" s="4">
        <f>SUM(B201:B202)</f>
        <v>148</v>
      </c>
      <c r="C203" s="4"/>
      <c r="D203" s="4">
        <f>SUM(D201:D202)</f>
        <v>163</v>
      </c>
      <c r="E203" s="4"/>
      <c r="F203" s="4">
        <f>SUM(F201:F202)</f>
        <v>89</v>
      </c>
      <c r="G203" s="4"/>
      <c r="H203" s="4">
        <f>SUM(H201:H202)</f>
        <v>400</v>
      </c>
    </row>
  </sheetData>
  <mergeCells count="37">
    <mergeCell ref="B198:G198"/>
    <mergeCell ref="F199:G199"/>
    <mergeCell ref="F138:G138"/>
    <mergeCell ref="B137:G137"/>
    <mergeCell ref="F91:G91"/>
    <mergeCell ref="F124:G124"/>
    <mergeCell ref="B124:C124"/>
    <mergeCell ref="D124:E124"/>
    <mergeCell ref="B199:C199"/>
    <mergeCell ref="D199:E199"/>
    <mergeCell ref="B138:C138"/>
    <mergeCell ref="D138:E138"/>
    <mergeCell ref="B166:C166"/>
    <mergeCell ref="D166:E166"/>
    <mergeCell ref="B165:G165"/>
    <mergeCell ref="B123:G123"/>
    <mergeCell ref="B44:G44"/>
    <mergeCell ref="B67:G67"/>
    <mergeCell ref="B2:G2"/>
    <mergeCell ref="B5:C5"/>
    <mergeCell ref="D5:E5"/>
    <mergeCell ref="F5:G5"/>
    <mergeCell ref="B26:C26"/>
    <mergeCell ref="D26:E26"/>
    <mergeCell ref="F26:G26"/>
    <mergeCell ref="B4:G4"/>
    <mergeCell ref="B25:G25"/>
    <mergeCell ref="B45:C45"/>
    <mergeCell ref="D45:E45"/>
    <mergeCell ref="F45:G45"/>
    <mergeCell ref="F166:G166"/>
    <mergeCell ref="B68:C68"/>
    <mergeCell ref="D68:E68"/>
    <mergeCell ref="F68:G68"/>
    <mergeCell ref="B91:C91"/>
    <mergeCell ref="D91:E91"/>
    <mergeCell ref="B90:G90"/>
  </mergeCells>
  <hyperlinks>
    <hyperlink ref="A1" location="'Table of Contents'!A1" display="'Table of Contents"/>
  </hyperlinks>
  <pageMargins left="0.7" right="0.51041666666666696" top="0.75" bottom="0.75" header="0.3" footer="0.3"/>
  <pageSetup orientation="portrait" r:id="rId1"/>
  <headerFooter>
    <oddHeader>&amp;C&amp;A&amp;RPage &amp;P</oddHeader>
    <firstHeader>&amp;C&amp;A&amp;RPage &amp;P</firstHeader>
  </headerFooter>
  <rowBreaks count="2" manualBreakCount="2">
    <brk id="43" max="16383" man="1"/>
    <brk id="8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showRowColHeaders="0" showRuler="0" view="pageLayout" topLeftCell="A10" zoomScaleNormal="100" workbookViewId="0">
      <selection activeCell="B38" sqref="B38"/>
    </sheetView>
  </sheetViews>
  <sheetFormatPr defaultColWidth="9.140625" defaultRowHeight="15" x14ac:dyDescent="0.25"/>
  <cols>
    <col min="1" max="1" width="23.140625" customWidth="1"/>
    <col min="2" max="2" width="12.42578125" customWidth="1"/>
  </cols>
  <sheetData>
    <row r="1" spans="1:7" x14ac:dyDescent="0.25">
      <c r="A1" s="41" t="s">
        <v>173</v>
      </c>
    </row>
    <row r="2" spans="1:7" ht="18.75" x14ac:dyDescent="0.3">
      <c r="B2" s="54" t="s">
        <v>183</v>
      </c>
      <c r="C2" s="54"/>
      <c r="D2" s="54"/>
      <c r="E2" s="54"/>
      <c r="F2" s="54"/>
      <c r="G2" s="54"/>
    </row>
    <row r="4" spans="1:7" x14ac:dyDescent="0.25">
      <c r="B4" s="51" t="s">
        <v>227</v>
      </c>
      <c r="C4" s="51"/>
      <c r="D4" s="51" t="s">
        <v>14</v>
      </c>
      <c r="E4" s="51"/>
      <c r="F4" s="51" t="s">
        <v>7</v>
      </c>
      <c r="G4" s="51"/>
    </row>
    <row r="5" spans="1:7" x14ac:dyDescent="0.25">
      <c r="A5" s="7" t="s">
        <v>73</v>
      </c>
      <c r="B5" s="8" t="s">
        <v>53</v>
      </c>
      <c r="C5" s="8" t="s">
        <v>54</v>
      </c>
      <c r="D5" s="8" t="s">
        <v>53</v>
      </c>
      <c r="E5" s="8" t="s">
        <v>54</v>
      </c>
      <c r="F5" s="8" t="s">
        <v>53</v>
      </c>
      <c r="G5" s="8" t="s">
        <v>54</v>
      </c>
    </row>
    <row r="6" spans="1:7" x14ac:dyDescent="0.25">
      <c r="A6" t="s">
        <v>74</v>
      </c>
      <c r="B6" s="45">
        <v>4</v>
      </c>
      <c r="C6" s="9">
        <f t="shared" ref="C6:C36" si="0">B6/B$54</f>
        <v>2.7027027027027029E-2</v>
      </c>
      <c r="D6">
        <v>4</v>
      </c>
      <c r="E6" s="9">
        <f t="shared" ref="E6:E36" si="1">D6/D$54</f>
        <v>2.4539877300613498E-2</v>
      </c>
      <c r="F6">
        <v>0</v>
      </c>
      <c r="G6" s="9">
        <f t="shared" ref="G6:G12" si="2">F6/F$54</f>
        <v>0</v>
      </c>
    </row>
    <row r="7" spans="1:7" x14ac:dyDescent="0.25">
      <c r="A7" t="s">
        <v>75</v>
      </c>
      <c r="B7" s="45">
        <v>2</v>
      </c>
      <c r="C7" s="9">
        <f t="shared" si="0"/>
        <v>1.3513513513513514E-2</v>
      </c>
      <c r="D7">
        <v>0</v>
      </c>
      <c r="E7" s="9">
        <f t="shared" si="1"/>
        <v>0</v>
      </c>
      <c r="F7">
        <v>0</v>
      </c>
      <c r="G7" s="9">
        <f t="shared" si="2"/>
        <v>0</v>
      </c>
    </row>
    <row r="8" spans="1:7" x14ac:dyDescent="0.25">
      <c r="A8" t="s">
        <v>76</v>
      </c>
      <c r="B8" s="45">
        <v>0</v>
      </c>
      <c r="C8" s="9">
        <f t="shared" si="0"/>
        <v>0</v>
      </c>
      <c r="D8">
        <v>1</v>
      </c>
      <c r="E8" s="9">
        <f t="shared" si="1"/>
        <v>6.1349693251533744E-3</v>
      </c>
      <c r="F8">
        <v>0</v>
      </c>
      <c r="G8" s="9">
        <f t="shared" si="2"/>
        <v>0</v>
      </c>
    </row>
    <row r="9" spans="1:7" x14ac:dyDescent="0.25">
      <c r="A9" t="s">
        <v>77</v>
      </c>
      <c r="B9" s="45">
        <v>5</v>
      </c>
      <c r="C9" s="9">
        <f t="shared" si="0"/>
        <v>3.3783783783783786E-2</v>
      </c>
      <c r="D9">
        <v>0</v>
      </c>
      <c r="E9" s="9">
        <f t="shared" si="1"/>
        <v>0</v>
      </c>
      <c r="F9">
        <v>0</v>
      </c>
      <c r="G9" s="9">
        <f t="shared" si="2"/>
        <v>0</v>
      </c>
    </row>
    <row r="10" spans="1:7" x14ac:dyDescent="0.25">
      <c r="A10" t="s">
        <v>78</v>
      </c>
      <c r="B10" s="16">
        <v>51</v>
      </c>
      <c r="C10" s="20">
        <f t="shared" si="0"/>
        <v>0.34459459459459457</v>
      </c>
      <c r="D10" s="45">
        <v>8</v>
      </c>
      <c r="E10" s="46">
        <f t="shared" si="1"/>
        <v>4.9079754601226995E-2</v>
      </c>
      <c r="F10">
        <v>0</v>
      </c>
      <c r="G10" s="9">
        <f t="shared" si="2"/>
        <v>0</v>
      </c>
    </row>
    <row r="11" spans="1:7" x14ac:dyDescent="0.25">
      <c r="A11" t="s">
        <v>220</v>
      </c>
      <c r="B11" s="45">
        <v>0</v>
      </c>
      <c r="C11" s="46">
        <f t="shared" si="0"/>
        <v>0</v>
      </c>
      <c r="D11" s="45">
        <v>0</v>
      </c>
      <c r="E11" s="46">
        <f t="shared" si="1"/>
        <v>0</v>
      </c>
      <c r="F11">
        <v>0</v>
      </c>
      <c r="G11" s="9">
        <f t="shared" si="2"/>
        <v>0</v>
      </c>
    </row>
    <row r="12" spans="1:7" x14ac:dyDescent="0.25">
      <c r="A12" t="s">
        <v>228</v>
      </c>
      <c r="B12" s="45">
        <v>2</v>
      </c>
      <c r="C12" s="46">
        <f t="shared" si="0"/>
        <v>1.3513513513513514E-2</v>
      </c>
      <c r="D12" s="45">
        <v>0</v>
      </c>
      <c r="E12" s="46">
        <f t="shared" si="1"/>
        <v>0</v>
      </c>
      <c r="F12">
        <v>0</v>
      </c>
      <c r="G12" s="9">
        <f t="shared" si="2"/>
        <v>0</v>
      </c>
    </row>
    <row r="13" spans="1:7" x14ac:dyDescent="0.25">
      <c r="A13" t="s">
        <v>216</v>
      </c>
      <c r="B13" s="45">
        <v>0</v>
      </c>
      <c r="C13" s="46">
        <f t="shared" si="0"/>
        <v>0</v>
      </c>
      <c r="D13" s="45">
        <v>0</v>
      </c>
      <c r="E13" s="46">
        <f t="shared" si="1"/>
        <v>0</v>
      </c>
      <c r="F13">
        <v>0</v>
      </c>
      <c r="G13" s="9">
        <f>F13/F54</f>
        <v>0</v>
      </c>
    </row>
    <row r="14" spans="1:7" x14ac:dyDescent="0.25">
      <c r="A14" t="s">
        <v>80</v>
      </c>
      <c r="B14" s="19">
        <v>19</v>
      </c>
      <c r="C14" s="20">
        <f t="shared" si="0"/>
        <v>0.12837837837837837</v>
      </c>
      <c r="D14" s="22">
        <v>24</v>
      </c>
      <c r="E14" s="23">
        <f t="shared" si="1"/>
        <v>0.14723926380368099</v>
      </c>
      <c r="F14" s="10">
        <v>0</v>
      </c>
      <c r="G14" s="9">
        <f t="shared" ref="G14:G39" si="3">F14/F$54</f>
        <v>0</v>
      </c>
    </row>
    <row r="15" spans="1:7" x14ac:dyDescent="0.25">
      <c r="A15" t="s">
        <v>82</v>
      </c>
      <c r="B15" s="10">
        <v>3</v>
      </c>
      <c r="C15" s="9">
        <f t="shared" si="0"/>
        <v>2.0270270270270271E-2</v>
      </c>
      <c r="D15" s="10">
        <v>0</v>
      </c>
      <c r="E15" s="9">
        <f t="shared" si="1"/>
        <v>0</v>
      </c>
      <c r="F15" s="10">
        <v>0</v>
      </c>
      <c r="G15" s="9">
        <f t="shared" si="3"/>
        <v>0</v>
      </c>
    </row>
    <row r="16" spans="1:7" x14ac:dyDescent="0.25">
      <c r="A16" t="s">
        <v>208</v>
      </c>
      <c r="B16" s="10">
        <v>1</v>
      </c>
      <c r="C16" s="9">
        <f t="shared" si="0"/>
        <v>6.7567567567567571E-3</v>
      </c>
      <c r="D16" s="10">
        <v>3</v>
      </c>
      <c r="E16" s="9">
        <f t="shared" si="1"/>
        <v>1.8404907975460124E-2</v>
      </c>
      <c r="F16" s="10">
        <v>0</v>
      </c>
      <c r="G16" s="9">
        <f t="shared" si="3"/>
        <v>0</v>
      </c>
    </row>
    <row r="17" spans="1:7" x14ac:dyDescent="0.25">
      <c r="A17" t="s">
        <v>84</v>
      </c>
      <c r="B17" s="10">
        <v>0</v>
      </c>
      <c r="C17" s="9">
        <f t="shared" si="0"/>
        <v>0</v>
      </c>
      <c r="D17" s="10">
        <v>0</v>
      </c>
      <c r="E17" s="9">
        <f t="shared" si="1"/>
        <v>0</v>
      </c>
      <c r="F17" s="10">
        <v>0</v>
      </c>
      <c r="G17" s="9">
        <f t="shared" si="3"/>
        <v>0</v>
      </c>
    </row>
    <row r="18" spans="1:7" x14ac:dyDescent="0.25">
      <c r="A18" t="s">
        <v>85</v>
      </c>
      <c r="B18" s="10">
        <v>5</v>
      </c>
      <c r="C18" s="9">
        <f t="shared" si="0"/>
        <v>3.3783783783783786E-2</v>
      </c>
      <c r="D18" s="10">
        <v>1</v>
      </c>
      <c r="E18" s="9">
        <f t="shared" si="1"/>
        <v>6.1349693251533744E-3</v>
      </c>
      <c r="F18" s="10">
        <v>0</v>
      </c>
      <c r="G18" s="9">
        <f t="shared" si="3"/>
        <v>0</v>
      </c>
    </row>
    <row r="19" spans="1:7" x14ac:dyDescent="0.25">
      <c r="A19" t="s">
        <v>231</v>
      </c>
      <c r="B19" s="10">
        <v>3</v>
      </c>
      <c r="C19" s="9">
        <f t="shared" si="0"/>
        <v>2.0270270270270271E-2</v>
      </c>
      <c r="D19" s="10">
        <v>6</v>
      </c>
      <c r="E19" s="9">
        <f t="shared" si="1"/>
        <v>3.6809815950920248E-2</v>
      </c>
      <c r="F19" s="10">
        <v>0</v>
      </c>
      <c r="G19" s="9">
        <f t="shared" si="3"/>
        <v>0</v>
      </c>
    </row>
    <row r="20" spans="1:7" x14ac:dyDescent="0.25">
      <c r="A20" t="s">
        <v>87</v>
      </c>
      <c r="B20" s="10">
        <v>0</v>
      </c>
      <c r="C20" s="9">
        <f t="shared" si="0"/>
        <v>0</v>
      </c>
      <c r="D20" s="10">
        <v>1</v>
      </c>
      <c r="E20" s="9">
        <f t="shared" si="1"/>
        <v>6.1349693251533744E-3</v>
      </c>
      <c r="F20" s="10">
        <v>0</v>
      </c>
      <c r="G20" s="9">
        <f t="shared" si="3"/>
        <v>0</v>
      </c>
    </row>
    <row r="21" spans="1:7" x14ac:dyDescent="0.25">
      <c r="A21" t="s">
        <v>88</v>
      </c>
      <c r="B21" s="10">
        <v>6</v>
      </c>
      <c r="C21" s="9">
        <f t="shared" si="0"/>
        <v>4.0540540540540543E-2</v>
      </c>
      <c r="D21" s="22">
        <v>45</v>
      </c>
      <c r="E21" s="23">
        <f t="shared" si="1"/>
        <v>0.27607361963190186</v>
      </c>
      <c r="F21" s="10">
        <v>0</v>
      </c>
      <c r="G21" s="9">
        <f t="shared" si="3"/>
        <v>0</v>
      </c>
    </row>
    <row r="22" spans="1:7" x14ac:dyDescent="0.25">
      <c r="A22" t="s">
        <v>89</v>
      </c>
      <c r="B22" s="10">
        <v>0</v>
      </c>
      <c r="C22" s="9">
        <f t="shared" si="0"/>
        <v>0</v>
      </c>
      <c r="D22" s="10">
        <v>0</v>
      </c>
      <c r="E22" s="46">
        <f t="shared" si="1"/>
        <v>0</v>
      </c>
      <c r="F22" s="10">
        <v>0</v>
      </c>
      <c r="G22" s="9">
        <f t="shared" si="3"/>
        <v>0</v>
      </c>
    </row>
    <row r="23" spans="1:7" x14ac:dyDescent="0.25">
      <c r="A23" t="s">
        <v>209</v>
      </c>
      <c r="B23" s="10">
        <v>3</v>
      </c>
      <c r="C23" s="9">
        <f t="shared" si="0"/>
        <v>2.0270270270270271E-2</v>
      </c>
      <c r="D23" s="10">
        <v>3</v>
      </c>
      <c r="E23" s="9">
        <f t="shared" si="1"/>
        <v>1.8404907975460124E-2</v>
      </c>
      <c r="F23" s="10">
        <v>0</v>
      </c>
      <c r="G23" s="9">
        <f t="shared" si="3"/>
        <v>0</v>
      </c>
    </row>
    <row r="24" spans="1:7" x14ac:dyDescent="0.25">
      <c r="A24" t="s">
        <v>92</v>
      </c>
      <c r="B24" s="10">
        <v>1</v>
      </c>
      <c r="C24" s="9">
        <f t="shared" si="0"/>
        <v>6.7567567567567571E-3</v>
      </c>
      <c r="D24" s="10">
        <v>1</v>
      </c>
      <c r="E24" s="9">
        <f t="shared" si="1"/>
        <v>6.1349693251533744E-3</v>
      </c>
      <c r="F24" s="10">
        <v>0</v>
      </c>
      <c r="G24" s="9">
        <f t="shared" si="3"/>
        <v>0</v>
      </c>
    </row>
    <row r="25" spans="1:7" x14ac:dyDescent="0.25">
      <c r="A25" t="s">
        <v>229</v>
      </c>
      <c r="B25" s="10">
        <v>0</v>
      </c>
      <c r="C25" s="9">
        <f t="shared" si="0"/>
        <v>0</v>
      </c>
      <c r="D25" s="10">
        <v>0</v>
      </c>
      <c r="E25" s="9">
        <f t="shared" si="1"/>
        <v>0</v>
      </c>
      <c r="F25" s="10">
        <v>0</v>
      </c>
      <c r="G25" s="9">
        <f t="shared" si="3"/>
        <v>0</v>
      </c>
    </row>
    <row r="26" spans="1:7" x14ac:dyDescent="0.25">
      <c r="A26" t="s">
        <v>120</v>
      </c>
      <c r="B26" s="10">
        <v>0</v>
      </c>
      <c r="C26" s="9">
        <f t="shared" si="0"/>
        <v>0</v>
      </c>
      <c r="D26" s="10">
        <v>1</v>
      </c>
      <c r="E26" s="9">
        <f t="shared" si="1"/>
        <v>6.1349693251533744E-3</v>
      </c>
      <c r="F26" s="10">
        <v>0</v>
      </c>
      <c r="G26" s="9">
        <f t="shared" si="3"/>
        <v>0</v>
      </c>
    </row>
    <row r="27" spans="1:7" x14ac:dyDescent="0.25">
      <c r="A27" t="s">
        <v>95</v>
      </c>
      <c r="B27" s="10">
        <v>0</v>
      </c>
      <c r="C27" s="9">
        <f t="shared" si="0"/>
        <v>0</v>
      </c>
      <c r="D27" s="10">
        <v>0</v>
      </c>
      <c r="E27" s="9">
        <f t="shared" si="1"/>
        <v>0</v>
      </c>
      <c r="F27" s="10">
        <v>0</v>
      </c>
      <c r="G27" s="9">
        <f t="shared" si="3"/>
        <v>0</v>
      </c>
    </row>
    <row r="28" spans="1:7" x14ac:dyDescent="0.25">
      <c r="A28" t="s">
        <v>96</v>
      </c>
      <c r="B28" s="10">
        <v>0</v>
      </c>
      <c r="C28" s="9">
        <f t="shared" si="0"/>
        <v>0</v>
      </c>
      <c r="D28" s="10">
        <v>0</v>
      </c>
      <c r="E28" s="9">
        <f t="shared" si="1"/>
        <v>0</v>
      </c>
      <c r="F28" s="10">
        <v>0</v>
      </c>
      <c r="G28" s="9">
        <f t="shared" si="3"/>
        <v>0</v>
      </c>
    </row>
    <row r="29" spans="1:7" x14ac:dyDescent="0.25">
      <c r="A29" t="s">
        <v>97</v>
      </c>
      <c r="B29" s="10">
        <v>0</v>
      </c>
      <c r="C29" s="9">
        <f t="shared" si="0"/>
        <v>0</v>
      </c>
      <c r="D29" s="10">
        <v>0</v>
      </c>
      <c r="E29" s="9">
        <f t="shared" si="1"/>
        <v>0</v>
      </c>
      <c r="F29" s="10">
        <v>0</v>
      </c>
      <c r="G29" s="9">
        <f t="shared" si="3"/>
        <v>0</v>
      </c>
    </row>
    <row r="30" spans="1:7" ht="12.95" customHeight="1" x14ac:dyDescent="0.25">
      <c r="A30" t="s">
        <v>98</v>
      </c>
      <c r="B30" s="10">
        <v>6</v>
      </c>
      <c r="C30" s="9">
        <f t="shared" si="0"/>
        <v>4.0540540540540543E-2</v>
      </c>
      <c r="D30" s="10">
        <v>8</v>
      </c>
      <c r="E30" s="46">
        <f t="shared" si="1"/>
        <v>4.9079754601226995E-2</v>
      </c>
      <c r="F30" s="10">
        <v>0</v>
      </c>
      <c r="G30" s="9">
        <f t="shared" si="3"/>
        <v>0</v>
      </c>
    </row>
    <row r="31" spans="1:7" x14ac:dyDescent="0.25">
      <c r="A31" t="s">
        <v>217</v>
      </c>
      <c r="B31" s="10">
        <v>3</v>
      </c>
      <c r="C31" s="9">
        <f t="shared" si="0"/>
        <v>2.0270270270270271E-2</v>
      </c>
      <c r="D31" s="10">
        <v>2</v>
      </c>
      <c r="E31" s="9">
        <f t="shared" si="1"/>
        <v>1.2269938650306749E-2</v>
      </c>
      <c r="F31" s="10">
        <v>0</v>
      </c>
      <c r="G31" s="9">
        <f t="shared" si="3"/>
        <v>0</v>
      </c>
    </row>
    <row r="32" spans="1:7" x14ac:dyDescent="0.25">
      <c r="A32" t="s">
        <v>210</v>
      </c>
      <c r="B32" s="10">
        <v>4</v>
      </c>
      <c r="C32" s="9">
        <f t="shared" si="0"/>
        <v>2.7027027027027029E-2</v>
      </c>
      <c r="D32" s="10">
        <v>6</v>
      </c>
      <c r="E32" s="9">
        <f t="shared" si="1"/>
        <v>3.6809815950920248E-2</v>
      </c>
      <c r="F32" s="10">
        <v>0</v>
      </c>
      <c r="G32" s="9">
        <f t="shared" si="3"/>
        <v>0</v>
      </c>
    </row>
    <row r="33" spans="1:7" x14ac:dyDescent="0.25">
      <c r="A33" t="s">
        <v>232</v>
      </c>
      <c r="B33" s="10">
        <v>0</v>
      </c>
      <c r="C33" s="9">
        <f t="shared" si="0"/>
        <v>0</v>
      </c>
      <c r="D33" s="10">
        <v>0</v>
      </c>
      <c r="E33" s="9">
        <f t="shared" si="1"/>
        <v>0</v>
      </c>
      <c r="F33" s="25">
        <v>19</v>
      </c>
      <c r="G33" s="26">
        <f t="shared" si="3"/>
        <v>0.21348314606741572</v>
      </c>
    </row>
    <row r="34" spans="1:7" x14ac:dyDescent="0.25">
      <c r="A34" t="s">
        <v>230</v>
      </c>
      <c r="B34" s="10">
        <v>0</v>
      </c>
      <c r="C34" s="9">
        <f t="shared" si="0"/>
        <v>0</v>
      </c>
      <c r="D34" s="10">
        <v>0</v>
      </c>
      <c r="E34" s="9">
        <f t="shared" si="1"/>
        <v>0</v>
      </c>
      <c r="F34" s="25">
        <v>24</v>
      </c>
      <c r="G34" s="26">
        <f t="shared" si="3"/>
        <v>0.2696629213483146</v>
      </c>
    </row>
    <row r="35" spans="1:7" x14ac:dyDescent="0.25">
      <c r="A35" t="s">
        <v>233</v>
      </c>
      <c r="B35" s="10">
        <v>0</v>
      </c>
      <c r="C35" s="9">
        <f t="shared" si="0"/>
        <v>0</v>
      </c>
      <c r="D35" s="10">
        <v>0</v>
      </c>
      <c r="E35" s="9">
        <f t="shared" si="1"/>
        <v>0</v>
      </c>
      <c r="F35" s="47">
        <v>5</v>
      </c>
      <c r="G35" s="48">
        <f t="shared" si="3"/>
        <v>5.6179775280898875E-2</v>
      </c>
    </row>
    <row r="36" spans="1:7" x14ac:dyDescent="0.25">
      <c r="A36" t="s">
        <v>100</v>
      </c>
      <c r="B36" s="10">
        <v>0</v>
      </c>
      <c r="C36" s="9">
        <f t="shared" si="0"/>
        <v>0</v>
      </c>
      <c r="D36" s="10">
        <v>5</v>
      </c>
      <c r="E36" s="9">
        <f t="shared" si="1"/>
        <v>3.0674846625766871E-2</v>
      </c>
      <c r="F36" s="10">
        <v>0</v>
      </c>
      <c r="G36" s="9">
        <f t="shared" si="3"/>
        <v>0</v>
      </c>
    </row>
    <row r="37" spans="1:7" x14ac:dyDescent="0.25">
      <c r="A37" t="s">
        <v>238</v>
      </c>
      <c r="B37" s="10">
        <v>0</v>
      </c>
      <c r="C37" s="9">
        <f t="shared" ref="C37" si="4">B37/B$54</f>
        <v>0</v>
      </c>
      <c r="D37" s="10">
        <v>3</v>
      </c>
      <c r="E37" s="9">
        <f t="shared" ref="E37" si="5">D37/D$54</f>
        <v>1.8404907975460124E-2</v>
      </c>
      <c r="F37" s="10">
        <v>0</v>
      </c>
      <c r="G37" s="9">
        <f t="shared" si="3"/>
        <v>0</v>
      </c>
    </row>
    <row r="38" spans="1:7" x14ac:dyDescent="0.25">
      <c r="A38" t="s">
        <v>101</v>
      </c>
      <c r="B38" s="10">
        <v>0</v>
      </c>
      <c r="C38" s="9">
        <f t="shared" ref="C38:C53" si="6">B38/B$54</f>
        <v>0</v>
      </c>
      <c r="D38" s="10">
        <v>0</v>
      </c>
      <c r="E38" s="9">
        <f t="shared" ref="E38:E53" si="7">D38/D$54</f>
        <v>0</v>
      </c>
      <c r="F38" s="10">
        <v>0</v>
      </c>
      <c r="G38" s="9">
        <f t="shared" si="3"/>
        <v>0</v>
      </c>
    </row>
    <row r="39" spans="1:7" x14ac:dyDescent="0.25">
      <c r="A39" t="s">
        <v>218</v>
      </c>
      <c r="B39" s="10">
        <v>6</v>
      </c>
      <c r="C39" s="9">
        <f t="shared" si="6"/>
        <v>4.0540540540540543E-2</v>
      </c>
      <c r="D39" s="10">
        <v>4</v>
      </c>
      <c r="E39" s="9">
        <f t="shared" si="7"/>
        <v>2.4539877300613498E-2</v>
      </c>
      <c r="F39" s="10">
        <v>0</v>
      </c>
      <c r="G39" s="9">
        <f t="shared" si="3"/>
        <v>0</v>
      </c>
    </row>
    <row r="40" spans="1:7" x14ac:dyDescent="0.25">
      <c r="A40" t="s">
        <v>221</v>
      </c>
      <c r="B40" s="10">
        <v>0</v>
      </c>
      <c r="C40" s="9">
        <f t="shared" si="6"/>
        <v>0</v>
      </c>
      <c r="D40" s="10">
        <v>0</v>
      </c>
      <c r="E40" s="9">
        <f t="shared" si="7"/>
        <v>0</v>
      </c>
      <c r="F40" s="10">
        <v>0</v>
      </c>
      <c r="G40" s="9">
        <f xml:space="preserve"> F40/F54</f>
        <v>0</v>
      </c>
    </row>
    <row r="41" spans="1:7" x14ac:dyDescent="0.25">
      <c r="A41" t="s">
        <v>103</v>
      </c>
      <c r="B41" s="10">
        <v>6</v>
      </c>
      <c r="C41" s="9">
        <f t="shared" si="6"/>
        <v>4.0540540540540543E-2</v>
      </c>
      <c r="D41" s="10">
        <v>2</v>
      </c>
      <c r="E41" s="9">
        <f t="shared" si="7"/>
        <v>1.2269938650306749E-2</v>
      </c>
      <c r="F41" s="10">
        <v>0</v>
      </c>
      <c r="G41" s="9">
        <f t="shared" ref="G41:G53" si="8">F41/F$54</f>
        <v>0</v>
      </c>
    </row>
    <row r="42" spans="1:7" x14ac:dyDescent="0.25">
      <c r="A42" t="s">
        <v>122</v>
      </c>
      <c r="B42" s="10">
        <v>2</v>
      </c>
      <c r="C42" s="9">
        <f t="shared" si="6"/>
        <v>1.3513513513513514E-2</v>
      </c>
      <c r="D42" s="22">
        <v>15</v>
      </c>
      <c r="E42" s="23">
        <f t="shared" si="7"/>
        <v>9.202453987730061E-2</v>
      </c>
      <c r="F42" s="10">
        <v>0</v>
      </c>
      <c r="G42" s="9">
        <f t="shared" si="8"/>
        <v>0</v>
      </c>
    </row>
    <row r="43" spans="1:7" x14ac:dyDescent="0.25">
      <c r="A43" t="s">
        <v>105</v>
      </c>
      <c r="B43" s="10">
        <v>0</v>
      </c>
      <c r="C43" s="9">
        <f t="shared" si="6"/>
        <v>0</v>
      </c>
      <c r="D43" s="10">
        <v>1</v>
      </c>
      <c r="E43" s="9">
        <f t="shared" si="7"/>
        <v>6.1349693251533744E-3</v>
      </c>
      <c r="F43" s="10">
        <v>0</v>
      </c>
      <c r="G43" s="9">
        <f t="shared" si="8"/>
        <v>0</v>
      </c>
    </row>
    <row r="44" spans="1:7" x14ac:dyDescent="0.25">
      <c r="A44" t="s">
        <v>206</v>
      </c>
      <c r="B44" s="10">
        <v>0</v>
      </c>
      <c r="C44" s="9">
        <f t="shared" si="6"/>
        <v>0</v>
      </c>
      <c r="D44" s="10">
        <v>0</v>
      </c>
      <c r="E44" s="9">
        <f t="shared" si="7"/>
        <v>0</v>
      </c>
      <c r="F44" s="10">
        <v>11</v>
      </c>
      <c r="G44" s="9">
        <f t="shared" si="8"/>
        <v>0.12359550561797752</v>
      </c>
    </row>
    <row r="45" spans="1:7" x14ac:dyDescent="0.25">
      <c r="A45" t="s">
        <v>205</v>
      </c>
      <c r="B45" s="10">
        <v>0</v>
      </c>
      <c r="C45" s="9">
        <f t="shared" si="6"/>
        <v>0</v>
      </c>
      <c r="D45" s="10">
        <v>0</v>
      </c>
      <c r="E45" s="9">
        <f t="shared" si="7"/>
        <v>0</v>
      </c>
      <c r="F45" s="10">
        <v>0</v>
      </c>
      <c r="G45" s="9">
        <f t="shared" si="8"/>
        <v>0</v>
      </c>
    </row>
    <row r="46" spans="1:7" x14ac:dyDescent="0.25">
      <c r="A46" t="s">
        <v>207</v>
      </c>
      <c r="B46" s="10">
        <v>0</v>
      </c>
      <c r="C46" s="9">
        <f t="shared" si="6"/>
        <v>0</v>
      </c>
      <c r="D46" s="10">
        <v>0</v>
      </c>
      <c r="E46" s="9">
        <f t="shared" si="7"/>
        <v>0</v>
      </c>
      <c r="F46" s="43">
        <v>30</v>
      </c>
      <c r="G46" s="44">
        <f t="shared" si="8"/>
        <v>0.33707865168539325</v>
      </c>
    </row>
    <row r="47" spans="1:7" x14ac:dyDescent="0.25">
      <c r="A47" t="s">
        <v>106</v>
      </c>
      <c r="B47" s="10">
        <v>0</v>
      </c>
      <c r="C47" s="9">
        <f t="shared" si="6"/>
        <v>0</v>
      </c>
      <c r="D47" s="10">
        <v>6</v>
      </c>
      <c r="E47" s="9">
        <f t="shared" si="7"/>
        <v>3.6809815950920248E-2</v>
      </c>
      <c r="F47" s="10">
        <v>0</v>
      </c>
      <c r="G47" s="9">
        <f t="shared" si="8"/>
        <v>0</v>
      </c>
    </row>
    <row r="48" spans="1:7" x14ac:dyDescent="0.25">
      <c r="A48" t="s">
        <v>219</v>
      </c>
      <c r="B48" s="10">
        <v>0</v>
      </c>
      <c r="C48" s="9">
        <f t="shared" si="6"/>
        <v>0</v>
      </c>
      <c r="D48" s="10">
        <v>4</v>
      </c>
      <c r="E48" s="9">
        <f t="shared" si="7"/>
        <v>2.4539877300613498E-2</v>
      </c>
      <c r="F48" s="10">
        <v>0</v>
      </c>
      <c r="G48" s="9">
        <f t="shared" si="8"/>
        <v>0</v>
      </c>
    </row>
    <row r="49" spans="1:8" x14ac:dyDescent="0.25">
      <c r="A49" t="s">
        <v>107</v>
      </c>
      <c r="B49" s="10">
        <v>0</v>
      </c>
      <c r="C49" s="9">
        <f t="shared" si="6"/>
        <v>0</v>
      </c>
      <c r="D49" s="10">
        <v>0</v>
      </c>
      <c r="E49" s="9">
        <f t="shared" si="7"/>
        <v>0</v>
      </c>
      <c r="F49" s="10">
        <v>0</v>
      </c>
      <c r="G49" s="9">
        <f t="shared" si="8"/>
        <v>0</v>
      </c>
    </row>
    <row r="50" spans="1:8" x14ac:dyDescent="0.25">
      <c r="A50" t="s">
        <v>211</v>
      </c>
      <c r="B50" s="10">
        <v>1</v>
      </c>
      <c r="C50" s="9">
        <f t="shared" si="6"/>
        <v>6.7567567567567571E-3</v>
      </c>
      <c r="D50" s="10">
        <v>5</v>
      </c>
      <c r="E50" s="9">
        <f t="shared" si="7"/>
        <v>3.0674846625766871E-2</v>
      </c>
      <c r="F50" s="10">
        <v>0</v>
      </c>
      <c r="G50" s="9">
        <f t="shared" si="8"/>
        <v>0</v>
      </c>
    </row>
    <row r="51" spans="1:8" x14ac:dyDescent="0.25">
      <c r="A51" t="s">
        <v>109</v>
      </c>
      <c r="B51" s="10">
        <v>1</v>
      </c>
      <c r="C51" s="9">
        <f t="shared" si="6"/>
        <v>6.7567567567567571E-3</v>
      </c>
      <c r="D51" s="10">
        <v>3</v>
      </c>
      <c r="E51" s="9">
        <f t="shared" si="7"/>
        <v>1.8404907975460124E-2</v>
      </c>
      <c r="F51" s="10">
        <v>0</v>
      </c>
      <c r="G51" s="9">
        <f t="shared" si="8"/>
        <v>0</v>
      </c>
    </row>
    <row r="52" spans="1:8" x14ac:dyDescent="0.25">
      <c r="A52" t="s">
        <v>110</v>
      </c>
      <c r="B52" s="10">
        <v>0</v>
      </c>
      <c r="C52" s="9">
        <f t="shared" si="6"/>
        <v>0</v>
      </c>
      <c r="D52" s="10">
        <v>0</v>
      </c>
      <c r="E52" s="9">
        <f t="shared" si="7"/>
        <v>0</v>
      </c>
      <c r="F52" s="10">
        <v>0</v>
      </c>
      <c r="G52" s="9">
        <f t="shared" si="8"/>
        <v>0</v>
      </c>
    </row>
    <row r="53" spans="1:8" ht="15.75" thickBot="1" x14ac:dyDescent="0.3">
      <c r="A53" t="s">
        <v>111</v>
      </c>
      <c r="B53" s="19">
        <v>14</v>
      </c>
      <c r="C53" s="20">
        <f t="shared" si="6"/>
        <v>9.45945945945946E-2</v>
      </c>
      <c r="D53" s="10">
        <v>1</v>
      </c>
      <c r="E53" s="9">
        <f t="shared" si="7"/>
        <v>6.1349693251533744E-3</v>
      </c>
      <c r="F53" s="10">
        <v>0</v>
      </c>
      <c r="G53" s="9">
        <f t="shared" si="8"/>
        <v>0</v>
      </c>
    </row>
    <row r="54" spans="1:8" ht="15.75" thickBot="1" x14ac:dyDescent="0.3">
      <c r="A54" t="s">
        <v>4</v>
      </c>
      <c r="B54" s="4">
        <f>SUM(B6:B53)</f>
        <v>148</v>
      </c>
      <c r="C54" s="4"/>
      <c r="D54" s="4">
        <f>SUM(D6:D53)</f>
        <v>163</v>
      </c>
      <c r="E54" s="4"/>
      <c r="F54" s="4">
        <f>SUM(F6:F53)</f>
        <v>89</v>
      </c>
      <c r="G54" s="4"/>
    </row>
    <row r="58" spans="1:8" x14ac:dyDescent="0.25">
      <c r="H58" s="1"/>
    </row>
  </sheetData>
  <mergeCells count="4">
    <mergeCell ref="B2:G2"/>
    <mergeCell ref="B4:C4"/>
    <mergeCell ref="D4:E4"/>
    <mergeCell ref="F4:G4"/>
  </mergeCells>
  <hyperlinks>
    <hyperlink ref="A1" location="'Table of Contents'!A1" display="'Table of Contents"/>
  </hyperlinks>
  <pageMargins left="0.7" right="0.51041666666666696" top="0.75" bottom="0.75" header="0.3" footer="0.3"/>
  <pageSetup scale="87" orientation="portrait" r:id="rId1"/>
  <headerFooter>
    <oddHeader>&amp;A&amp;RPage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4"/>
  <sheetViews>
    <sheetView showGridLines="0" showRuler="0" zoomScaleNormal="100" workbookViewId="0">
      <selection activeCell="A42" sqref="A42"/>
    </sheetView>
  </sheetViews>
  <sheetFormatPr defaultRowHeight="15" x14ac:dyDescent="0.25"/>
  <cols>
    <col min="1" max="1" width="34.5703125" customWidth="1"/>
    <col min="2" max="2" width="9.28515625" customWidth="1"/>
  </cols>
  <sheetData>
    <row r="1" spans="1:2" x14ac:dyDescent="0.25">
      <c r="A1" s="41" t="s">
        <v>173</v>
      </c>
    </row>
    <row r="2" spans="1:2" ht="18.75" x14ac:dyDescent="0.3">
      <c r="A2" s="27" t="s">
        <v>146</v>
      </c>
    </row>
    <row r="4" spans="1:2" x14ac:dyDescent="0.25">
      <c r="A4" s="5" t="s">
        <v>115</v>
      </c>
      <c r="B4" t="s">
        <v>53</v>
      </c>
    </row>
    <row r="5" spans="1:2" x14ac:dyDescent="0.25">
      <c r="A5" s="50" t="s">
        <v>212</v>
      </c>
      <c r="B5" s="50">
        <v>28</v>
      </c>
    </row>
    <row r="6" spans="1:2" x14ac:dyDescent="0.25">
      <c r="A6" s="50" t="s">
        <v>251</v>
      </c>
      <c r="B6" s="50">
        <v>19</v>
      </c>
    </row>
    <row r="7" spans="1:2" x14ac:dyDescent="0.25">
      <c r="A7" s="50" t="s">
        <v>257</v>
      </c>
      <c r="B7" s="50">
        <v>11</v>
      </c>
    </row>
    <row r="8" spans="1:2" x14ac:dyDescent="0.25">
      <c r="A8" s="50" t="s">
        <v>118</v>
      </c>
      <c r="B8" s="50">
        <v>8</v>
      </c>
    </row>
    <row r="9" spans="1:2" x14ac:dyDescent="0.25">
      <c r="A9" s="50" t="s">
        <v>234</v>
      </c>
      <c r="B9" s="50">
        <v>7</v>
      </c>
    </row>
    <row r="10" spans="1:2" x14ac:dyDescent="0.25">
      <c r="A10" s="50" t="s">
        <v>116</v>
      </c>
      <c r="B10" s="50">
        <v>7</v>
      </c>
    </row>
    <row r="11" spans="1:2" x14ac:dyDescent="0.25">
      <c r="A11" s="50" t="s">
        <v>117</v>
      </c>
      <c r="B11" s="50">
        <v>5</v>
      </c>
    </row>
    <row r="12" spans="1:2" x14ac:dyDescent="0.25">
      <c r="A12" s="50" t="s">
        <v>273</v>
      </c>
      <c r="B12" s="50">
        <v>5</v>
      </c>
    </row>
    <row r="13" spans="1:2" x14ac:dyDescent="0.25">
      <c r="A13" s="50" t="s">
        <v>213</v>
      </c>
      <c r="B13" s="50">
        <v>4</v>
      </c>
    </row>
    <row r="14" spans="1:2" x14ac:dyDescent="0.25">
      <c r="A14" s="50" t="s">
        <v>285</v>
      </c>
      <c r="B14" s="50">
        <v>4</v>
      </c>
    </row>
    <row r="15" spans="1:2" x14ac:dyDescent="0.25">
      <c r="A15" s="50" t="s">
        <v>243</v>
      </c>
      <c r="B15" s="50">
        <v>3</v>
      </c>
    </row>
    <row r="16" spans="1:2" x14ac:dyDescent="0.25">
      <c r="A16" s="50" t="s">
        <v>235</v>
      </c>
      <c r="B16" s="50">
        <v>3</v>
      </c>
    </row>
    <row r="17" spans="1:2" x14ac:dyDescent="0.25">
      <c r="A17" s="50" t="s">
        <v>225</v>
      </c>
      <c r="B17" s="50">
        <v>3</v>
      </c>
    </row>
    <row r="18" spans="1:2" x14ac:dyDescent="0.25">
      <c r="A18" s="50" t="s">
        <v>240</v>
      </c>
      <c r="B18" s="50">
        <v>2</v>
      </c>
    </row>
    <row r="19" spans="1:2" x14ac:dyDescent="0.25">
      <c r="A19" s="50" t="s">
        <v>242</v>
      </c>
      <c r="B19" s="50">
        <v>2</v>
      </c>
    </row>
    <row r="20" spans="1:2" x14ac:dyDescent="0.25">
      <c r="A20" s="50" t="s">
        <v>248</v>
      </c>
      <c r="B20" s="50">
        <v>2</v>
      </c>
    </row>
    <row r="21" spans="1:2" x14ac:dyDescent="0.25">
      <c r="A21" s="50" t="s">
        <v>249</v>
      </c>
      <c r="B21" s="50">
        <v>2</v>
      </c>
    </row>
    <row r="22" spans="1:2" x14ac:dyDescent="0.25">
      <c r="A22" s="50" t="s">
        <v>236</v>
      </c>
      <c r="B22" s="50">
        <v>2</v>
      </c>
    </row>
    <row r="23" spans="1:2" x14ac:dyDescent="0.25">
      <c r="A23" s="50" t="s">
        <v>261</v>
      </c>
      <c r="B23" s="50">
        <v>2</v>
      </c>
    </row>
    <row r="24" spans="1:2" x14ac:dyDescent="0.25">
      <c r="A24" s="50" t="s">
        <v>262</v>
      </c>
      <c r="B24" s="50">
        <v>2</v>
      </c>
    </row>
    <row r="25" spans="1:2" x14ac:dyDescent="0.25">
      <c r="A25" s="50" t="s">
        <v>266</v>
      </c>
      <c r="B25" s="50">
        <v>2</v>
      </c>
    </row>
    <row r="26" spans="1:2" x14ac:dyDescent="0.25">
      <c r="A26" s="50" t="s">
        <v>237</v>
      </c>
      <c r="B26" s="50">
        <v>2</v>
      </c>
    </row>
    <row r="27" spans="1:2" x14ac:dyDescent="0.25">
      <c r="A27" s="50" t="s">
        <v>269</v>
      </c>
      <c r="B27" s="50">
        <v>2</v>
      </c>
    </row>
    <row r="28" spans="1:2" x14ac:dyDescent="0.25">
      <c r="A28" s="50" t="s">
        <v>241</v>
      </c>
      <c r="B28" s="50">
        <v>1</v>
      </c>
    </row>
    <row r="29" spans="1:2" x14ac:dyDescent="0.25">
      <c r="A29" s="50" t="s">
        <v>244</v>
      </c>
      <c r="B29" s="50">
        <v>1</v>
      </c>
    </row>
    <row r="30" spans="1:2" x14ac:dyDescent="0.25">
      <c r="A30" s="50" t="s">
        <v>245</v>
      </c>
      <c r="B30" s="50">
        <v>1</v>
      </c>
    </row>
    <row r="31" spans="1:2" x14ac:dyDescent="0.25">
      <c r="A31" s="50" t="s">
        <v>246</v>
      </c>
      <c r="B31" s="50">
        <v>1</v>
      </c>
    </row>
    <row r="32" spans="1:2" x14ac:dyDescent="0.25">
      <c r="A32" s="50" t="s">
        <v>247</v>
      </c>
      <c r="B32" s="50">
        <v>1</v>
      </c>
    </row>
    <row r="33" spans="1:2" x14ac:dyDescent="0.25">
      <c r="A33" s="50" t="s">
        <v>250</v>
      </c>
      <c r="B33" s="50">
        <v>1</v>
      </c>
    </row>
    <row r="34" spans="1:2" x14ac:dyDescent="0.25">
      <c r="A34" s="50" t="s">
        <v>252</v>
      </c>
      <c r="B34" s="50">
        <v>1</v>
      </c>
    </row>
    <row r="35" spans="1:2" x14ac:dyDescent="0.25">
      <c r="A35" s="50" t="s">
        <v>226</v>
      </c>
      <c r="B35" s="50">
        <v>1</v>
      </c>
    </row>
    <row r="36" spans="1:2" x14ac:dyDescent="0.25">
      <c r="A36" s="50" t="s">
        <v>253</v>
      </c>
      <c r="B36" s="50">
        <v>1</v>
      </c>
    </row>
    <row r="37" spans="1:2" x14ac:dyDescent="0.25">
      <c r="A37" s="50" t="s">
        <v>254</v>
      </c>
      <c r="B37" s="50">
        <v>1</v>
      </c>
    </row>
    <row r="38" spans="1:2" x14ac:dyDescent="0.25">
      <c r="A38" s="50" t="s">
        <v>255</v>
      </c>
      <c r="B38" s="50">
        <v>1</v>
      </c>
    </row>
    <row r="39" spans="1:2" x14ac:dyDescent="0.25">
      <c r="A39" s="50" t="s">
        <v>256</v>
      </c>
      <c r="B39" s="50">
        <v>1</v>
      </c>
    </row>
    <row r="40" spans="1:2" x14ac:dyDescent="0.25">
      <c r="A40" s="50" t="s">
        <v>258</v>
      </c>
      <c r="B40" s="50">
        <v>1</v>
      </c>
    </row>
    <row r="41" spans="1:2" x14ac:dyDescent="0.25">
      <c r="A41" s="50" t="s">
        <v>259</v>
      </c>
      <c r="B41" s="50">
        <v>1</v>
      </c>
    </row>
    <row r="42" spans="1:2" x14ac:dyDescent="0.25">
      <c r="A42" s="50" t="s">
        <v>260</v>
      </c>
      <c r="B42" s="50">
        <v>1</v>
      </c>
    </row>
    <row r="43" spans="1:2" x14ac:dyDescent="0.25">
      <c r="A43" s="50" t="s">
        <v>263</v>
      </c>
      <c r="B43" s="50">
        <v>1</v>
      </c>
    </row>
    <row r="44" spans="1:2" x14ac:dyDescent="0.25">
      <c r="A44" s="50" t="s">
        <v>264</v>
      </c>
      <c r="B44" s="50">
        <v>1</v>
      </c>
    </row>
    <row r="45" spans="1:2" x14ac:dyDescent="0.25">
      <c r="A45" s="50" t="s">
        <v>265</v>
      </c>
      <c r="B45" s="50">
        <v>1</v>
      </c>
    </row>
    <row r="46" spans="1:2" x14ac:dyDescent="0.25">
      <c r="A46" s="50" t="s">
        <v>267</v>
      </c>
      <c r="B46" s="50">
        <v>1</v>
      </c>
    </row>
    <row r="47" spans="1:2" x14ac:dyDescent="0.25">
      <c r="A47" s="50" t="s">
        <v>268</v>
      </c>
      <c r="B47" s="50">
        <v>1</v>
      </c>
    </row>
    <row r="48" spans="1:2" x14ac:dyDescent="0.25">
      <c r="A48" s="50" t="s">
        <v>214</v>
      </c>
      <c r="B48" s="50">
        <v>1</v>
      </c>
    </row>
    <row r="49" spans="1:2" x14ac:dyDescent="0.25">
      <c r="A49" s="50" t="s">
        <v>270</v>
      </c>
      <c r="B49" s="50">
        <v>1</v>
      </c>
    </row>
    <row r="50" spans="1:2" x14ac:dyDescent="0.25">
      <c r="A50" s="50" t="s">
        <v>271</v>
      </c>
      <c r="B50" s="50">
        <v>1</v>
      </c>
    </row>
    <row r="51" spans="1:2" x14ac:dyDescent="0.25">
      <c r="A51" s="50" t="s">
        <v>272</v>
      </c>
      <c r="B51" s="50">
        <v>1</v>
      </c>
    </row>
    <row r="52" spans="1:2" x14ac:dyDescent="0.25">
      <c r="A52" s="50" t="s">
        <v>274</v>
      </c>
      <c r="B52" s="50">
        <v>1</v>
      </c>
    </row>
    <row r="53" spans="1:2" x14ac:dyDescent="0.25">
      <c r="A53" s="50" t="s">
        <v>275</v>
      </c>
      <c r="B53" s="50">
        <v>1</v>
      </c>
    </row>
    <row r="54" spans="1:2" x14ac:dyDescent="0.25">
      <c r="A54" s="50" t="s">
        <v>276</v>
      </c>
      <c r="B54" s="50">
        <v>1</v>
      </c>
    </row>
    <row r="55" spans="1:2" x14ac:dyDescent="0.25">
      <c r="A55" s="50" t="s">
        <v>277</v>
      </c>
      <c r="B55" s="50">
        <v>1</v>
      </c>
    </row>
    <row r="56" spans="1:2" x14ac:dyDescent="0.25">
      <c r="A56" s="50" t="s">
        <v>278</v>
      </c>
      <c r="B56" s="50">
        <v>1</v>
      </c>
    </row>
    <row r="57" spans="1:2" x14ac:dyDescent="0.25">
      <c r="A57" s="50" t="s">
        <v>279</v>
      </c>
      <c r="B57" s="50">
        <v>1</v>
      </c>
    </row>
    <row r="58" spans="1:2" x14ac:dyDescent="0.25">
      <c r="A58" s="50" t="s">
        <v>280</v>
      </c>
      <c r="B58" s="50">
        <v>1</v>
      </c>
    </row>
    <row r="59" spans="1:2" x14ac:dyDescent="0.25">
      <c r="A59" s="50" t="s">
        <v>281</v>
      </c>
      <c r="B59" s="50">
        <v>1</v>
      </c>
    </row>
    <row r="60" spans="1:2" x14ac:dyDescent="0.25">
      <c r="A60" s="50" t="s">
        <v>282</v>
      </c>
      <c r="B60" s="50">
        <v>1</v>
      </c>
    </row>
    <row r="61" spans="1:2" x14ac:dyDescent="0.25">
      <c r="A61" s="50" t="s">
        <v>283</v>
      </c>
      <c r="B61" s="50">
        <v>1</v>
      </c>
    </row>
    <row r="62" spans="1:2" x14ac:dyDescent="0.25">
      <c r="A62" s="50" t="s">
        <v>284</v>
      </c>
      <c r="B62" s="50">
        <v>1</v>
      </c>
    </row>
    <row r="63" spans="1:2" x14ac:dyDescent="0.25">
      <c r="A63" s="50" t="s">
        <v>286</v>
      </c>
      <c r="B63" s="50">
        <v>1</v>
      </c>
    </row>
    <row r="64" spans="1:2" x14ac:dyDescent="0.25">
      <c r="A64" s="49" t="s">
        <v>4</v>
      </c>
      <c r="B64" s="49">
        <f>SUM(B5:B63)</f>
        <v>163</v>
      </c>
    </row>
  </sheetData>
  <sortState ref="A5:B63">
    <sortCondition descending="1" ref="B5:B63"/>
  </sortState>
  <hyperlinks>
    <hyperlink ref="A1" location="'Table of Contents'!A1" display="'Table of Contents"/>
  </hyperlinks>
  <pageMargins left="0.7" right="0.51041666666666696" top="0.75" bottom="0.75" header="0.3" footer="0.3"/>
  <pageSetup scale="70" orientation="portrait" r:id="rId1"/>
  <headerFooter>
    <oddHeader>&amp;A&amp;RPage &amp;P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showGridLines="0" showWhiteSpace="0" topLeftCell="A107" zoomScale="90" zoomScaleNormal="90" zoomScalePageLayoutView="80" workbookViewId="0">
      <selection activeCell="F124" sqref="F124"/>
    </sheetView>
  </sheetViews>
  <sheetFormatPr defaultRowHeight="15" x14ac:dyDescent="0.25"/>
  <cols>
    <col min="1" max="1" width="21.140625" customWidth="1"/>
    <col min="2" max="2" width="8.85546875" customWidth="1"/>
    <col min="3" max="3" width="7.7109375" customWidth="1"/>
    <col min="4" max="4" width="7.85546875" customWidth="1"/>
    <col min="5" max="5" width="8" customWidth="1"/>
    <col min="6" max="6" width="7.42578125" customWidth="1"/>
    <col min="7" max="7" width="7.5703125" customWidth="1"/>
    <col min="8" max="8" width="8" customWidth="1"/>
    <col min="9" max="9" width="7.5703125" customWidth="1"/>
  </cols>
  <sheetData>
    <row r="1" spans="1:9" ht="18.75" x14ac:dyDescent="0.3">
      <c r="A1" s="41" t="s">
        <v>173</v>
      </c>
      <c r="C1" s="40"/>
      <c r="D1" s="40"/>
      <c r="E1" s="40"/>
      <c r="F1" s="40"/>
    </row>
    <row r="2" spans="1:9" ht="18.75" x14ac:dyDescent="0.3">
      <c r="A2" s="41"/>
      <c r="B2" s="40" t="s">
        <v>166</v>
      </c>
      <c r="C2" s="40"/>
      <c r="D2" s="40"/>
      <c r="E2" s="40"/>
      <c r="F2" s="40"/>
    </row>
    <row r="4" spans="1:9" x14ac:dyDescent="0.25">
      <c r="A4" s="5" t="s">
        <v>147</v>
      </c>
    </row>
    <row r="5" spans="1:9" x14ac:dyDescent="0.25">
      <c r="A5" s="5" t="s">
        <v>184</v>
      </c>
    </row>
    <row r="6" spans="1:9" x14ac:dyDescent="0.25">
      <c r="A6" s="5"/>
    </row>
    <row r="7" spans="1:9" x14ac:dyDescent="0.25">
      <c r="A7" s="5"/>
      <c r="B7" s="51" t="s">
        <v>185</v>
      </c>
      <c r="C7" s="51"/>
      <c r="D7" s="51"/>
      <c r="E7" s="51"/>
      <c r="F7" s="51"/>
      <c r="G7" s="51"/>
    </row>
    <row r="8" spans="1:9" x14ac:dyDescent="0.25">
      <c r="B8" s="51" t="s">
        <v>59</v>
      </c>
      <c r="C8" s="51"/>
      <c r="D8" s="51" t="s">
        <v>61</v>
      </c>
      <c r="E8" s="51"/>
      <c r="F8" s="51" t="s">
        <v>60</v>
      </c>
      <c r="G8" s="51"/>
      <c r="H8" s="51" t="s">
        <v>4</v>
      </c>
      <c r="I8" s="51"/>
    </row>
    <row r="9" spans="1:9" x14ac:dyDescent="0.25">
      <c r="A9" s="7" t="s">
        <v>51</v>
      </c>
      <c r="B9" s="8" t="s">
        <v>53</v>
      </c>
      <c r="C9" s="8" t="s">
        <v>54</v>
      </c>
      <c r="D9" s="8" t="s">
        <v>53</v>
      </c>
      <c r="E9" s="8" t="s">
        <v>54</v>
      </c>
      <c r="F9" s="8" t="s">
        <v>53</v>
      </c>
      <c r="G9" s="8" t="s">
        <v>54</v>
      </c>
      <c r="H9" s="8" t="s">
        <v>53</v>
      </c>
      <c r="I9" s="8" t="s">
        <v>54</v>
      </c>
    </row>
    <row r="10" spans="1:9" x14ac:dyDescent="0.25">
      <c r="A10" t="s">
        <v>15</v>
      </c>
      <c r="B10">
        <v>146</v>
      </c>
      <c r="C10" s="9">
        <f>B10/B$13</f>
        <v>0.19945355191256831</v>
      </c>
      <c r="D10">
        <v>16</v>
      </c>
      <c r="E10" s="9">
        <f>D10/D$13</f>
        <v>0.11188811188811189</v>
      </c>
      <c r="F10">
        <v>0</v>
      </c>
      <c r="G10" s="9">
        <f>F10/F$13</f>
        <v>0</v>
      </c>
      <c r="H10">
        <f>SUM(B10,D10,F10)</f>
        <v>162</v>
      </c>
      <c r="I10" s="9">
        <f>H10/H$13</f>
        <v>0.15311909262759923</v>
      </c>
    </row>
    <row r="11" spans="1:9" x14ac:dyDescent="0.25">
      <c r="A11" t="s">
        <v>52</v>
      </c>
      <c r="B11">
        <v>545</v>
      </c>
      <c r="C11" s="9">
        <f>B11/B$13</f>
        <v>0.74453551912568305</v>
      </c>
      <c r="D11">
        <v>114</v>
      </c>
      <c r="E11" s="9">
        <f>D11/D$13</f>
        <v>0.79720279720279719</v>
      </c>
      <c r="F11">
        <v>180</v>
      </c>
      <c r="G11" s="9">
        <f>F11/F$13</f>
        <v>0.98360655737704916</v>
      </c>
      <c r="H11">
        <f t="shared" ref="H11:H12" si="0">SUM(B11,D11,F11)</f>
        <v>839</v>
      </c>
      <c r="I11" s="9">
        <f t="shared" ref="I11:I12" si="1">H11/H$13</f>
        <v>0.79300567107750475</v>
      </c>
    </row>
    <row r="12" spans="1:9" ht="15.75" thickBot="1" x14ac:dyDescent="0.3">
      <c r="A12" t="s">
        <v>16</v>
      </c>
      <c r="B12" s="3">
        <v>41</v>
      </c>
      <c r="C12" s="9">
        <f>B12/B$13</f>
        <v>5.6010928961748634E-2</v>
      </c>
      <c r="D12" s="3">
        <v>13</v>
      </c>
      <c r="E12" s="9">
        <f>D12/D$13</f>
        <v>9.0909090909090912E-2</v>
      </c>
      <c r="F12" s="3">
        <v>3</v>
      </c>
      <c r="G12" s="9">
        <f>F12/F$13</f>
        <v>1.6393442622950821E-2</v>
      </c>
      <c r="H12">
        <f t="shared" si="0"/>
        <v>57</v>
      </c>
      <c r="I12" s="9">
        <f t="shared" si="1"/>
        <v>5.3875236294896031E-2</v>
      </c>
    </row>
    <row r="13" spans="1:9" ht="15.75" thickBot="1" x14ac:dyDescent="0.3">
      <c r="A13" t="s">
        <v>0</v>
      </c>
      <c r="B13" s="4">
        <f>SUM(B10:B12)</f>
        <v>732</v>
      </c>
      <c r="C13" s="4"/>
      <c r="D13" s="4">
        <f t="shared" ref="D13:I13" si="2">SUM(D10:D12)</f>
        <v>143</v>
      </c>
      <c r="E13" s="4"/>
      <c r="F13" s="4">
        <f t="shared" si="2"/>
        <v>183</v>
      </c>
      <c r="G13" s="4"/>
      <c r="H13" s="4">
        <f t="shared" si="2"/>
        <v>1058</v>
      </c>
      <c r="I13" s="12">
        <f t="shared" si="2"/>
        <v>1</v>
      </c>
    </row>
    <row r="14" spans="1:9" x14ac:dyDescent="0.25">
      <c r="B14" s="1"/>
      <c r="C14" s="1"/>
      <c r="D14" s="1"/>
      <c r="E14" s="1"/>
      <c r="F14" s="1"/>
      <c r="G14" s="1"/>
      <c r="H14" s="1"/>
    </row>
    <row r="15" spans="1:9" x14ac:dyDescent="0.25">
      <c r="B15" s="1"/>
      <c r="C15" s="1"/>
      <c r="D15" s="1"/>
      <c r="E15" s="1"/>
      <c r="F15" s="1"/>
      <c r="G15" s="1"/>
      <c r="H15" s="1"/>
    </row>
    <row r="16" spans="1:9" x14ac:dyDescent="0.25">
      <c r="B16" s="1"/>
      <c r="C16" s="56"/>
      <c r="D16" s="56"/>
      <c r="E16" s="56"/>
      <c r="F16" s="1"/>
      <c r="G16" s="1"/>
      <c r="H16" s="1"/>
    </row>
    <row r="17" spans="2:9" x14ac:dyDescent="0.25">
      <c r="B17" s="1"/>
      <c r="C17" s="1"/>
      <c r="D17" s="1"/>
      <c r="E17" s="1"/>
      <c r="F17" s="1"/>
      <c r="G17" s="1"/>
      <c r="H17" s="1"/>
    </row>
    <row r="18" spans="2:9" x14ac:dyDescent="0.25">
      <c r="B18" s="1"/>
      <c r="C18" s="1"/>
      <c r="D18" s="1"/>
      <c r="E18" s="1"/>
      <c r="F18" s="1"/>
      <c r="G18" s="1"/>
      <c r="H18" s="1"/>
    </row>
    <row r="19" spans="2:9" x14ac:dyDescent="0.25">
      <c r="B19" s="1"/>
      <c r="C19" s="1"/>
      <c r="D19" s="1"/>
      <c r="E19" s="1"/>
      <c r="F19" s="1"/>
      <c r="G19" s="1"/>
      <c r="H19" s="1"/>
    </row>
    <row r="20" spans="2:9" x14ac:dyDescent="0.25">
      <c r="B20" s="1"/>
      <c r="C20" s="1"/>
      <c r="D20" s="1"/>
      <c r="E20" s="1"/>
      <c r="F20" s="1"/>
      <c r="G20" s="1"/>
      <c r="H20" s="1"/>
    </row>
    <row r="21" spans="2:9" x14ac:dyDescent="0.25">
      <c r="B21" s="1"/>
      <c r="C21" s="1"/>
      <c r="D21" s="1"/>
      <c r="E21" s="1"/>
      <c r="F21" s="1"/>
      <c r="G21" s="1"/>
      <c r="H21" s="1"/>
    </row>
    <row r="22" spans="2:9" x14ac:dyDescent="0.25">
      <c r="B22" s="1"/>
      <c r="C22" s="1"/>
      <c r="D22" s="1"/>
      <c r="E22" s="1"/>
      <c r="F22" s="1"/>
      <c r="G22" s="1"/>
      <c r="H22" s="1"/>
    </row>
    <row r="23" spans="2:9" x14ac:dyDescent="0.25">
      <c r="B23" s="1"/>
      <c r="C23" s="1"/>
      <c r="D23" s="1"/>
      <c r="E23" s="1"/>
      <c r="F23" s="1"/>
      <c r="G23" s="1"/>
      <c r="H23" s="1"/>
    </row>
    <row r="24" spans="2:9" x14ac:dyDescent="0.25">
      <c r="B24" s="1"/>
      <c r="C24" s="1"/>
      <c r="D24" s="1"/>
      <c r="E24" s="1"/>
      <c r="F24" s="1"/>
      <c r="G24" s="1"/>
      <c r="H24" s="1"/>
    </row>
    <row r="25" spans="2:9" x14ac:dyDescent="0.25">
      <c r="B25" s="1"/>
      <c r="C25" s="1"/>
      <c r="D25" s="1"/>
      <c r="E25" s="1"/>
      <c r="F25" s="1"/>
      <c r="G25" s="1"/>
      <c r="H25" s="1"/>
    </row>
    <row r="26" spans="2:9" x14ac:dyDescent="0.25">
      <c r="B26" s="1"/>
      <c r="C26" s="1"/>
      <c r="D26" s="1"/>
      <c r="E26" s="1"/>
      <c r="F26" s="1"/>
      <c r="G26" s="1"/>
      <c r="H26" s="1"/>
    </row>
    <row r="27" spans="2:9" x14ac:dyDescent="0.25">
      <c r="B27" s="1"/>
      <c r="C27" s="1"/>
      <c r="D27" s="1"/>
      <c r="E27" s="1"/>
      <c r="F27" s="1"/>
      <c r="G27" s="1"/>
      <c r="H27" s="1"/>
    </row>
    <row r="28" spans="2:9" x14ac:dyDescent="0.25">
      <c r="B28" s="1"/>
      <c r="C28" s="1"/>
      <c r="D28" s="1"/>
      <c r="E28" s="1"/>
      <c r="F28" s="1"/>
      <c r="G28" s="1"/>
      <c r="H28" s="1"/>
    </row>
    <row r="29" spans="2:9" x14ac:dyDescent="0.25">
      <c r="B29" s="1"/>
      <c r="C29" s="1"/>
      <c r="D29" s="1"/>
      <c r="E29" s="1"/>
      <c r="F29" s="1"/>
      <c r="G29" s="1"/>
      <c r="H29" s="1"/>
    </row>
    <row r="30" spans="2:9" x14ac:dyDescent="0.25">
      <c r="B30" s="1"/>
      <c r="C30" s="1"/>
      <c r="D30" s="1"/>
      <c r="E30" s="1"/>
      <c r="F30" s="1"/>
      <c r="G30" s="1"/>
      <c r="H30" s="1"/>
    </row>
    <row r="31" spans="2:9" x14ac:dyDescent="0.25">
      <c r="B31" s="51" t="s">
        <v>186</v>
      </c>
      <c r="C31" s="51"/>
      <c r="D31" s="51"/>
      <c r="E31" s="51"/>
      <c r="F31" s="51"/>
      <c r="G31" s="51"/>
    </row>
    <row r="32" spans="2:9" x14ac:dyDescent="0.25">
      <c r="B32" s="51" t="s">
        <v>59</v>
      </c>
      <c r="C32" s="51"/>
      <c r="D32" s="51" t="s">
        <v>61</v>
      </c>
      <c r="E32" s="51"/>
      <c r="F32" s="51" t="s">
        <v>60</v>
      </c>
      <c r="G32" s="51"/>
      <c r="H32" s="51" t="s">
        <v>4</v>
      </c>
      <c r="I32" s="51"/>
    </row>
    <row r="33" spans="1:9" x14ac:dyDescent="0.25">
      <c r="A33" s="7" t="s">
        <v>17</v>
      </c>
      <c r="B33" s="8" t="s">
        <v>53</v>
      </c>
      <c r="C33" s="8" t="s">
        <v>54</v>
      </c>
      <c r="D33" s="8" t="s">
        <v>53</v>
      </c>
      <c r="E33" s="8" t="s">
        <v>54</v>
      </c>
      <c r="F33" s="8" t="s">
        <v>53</v>
      </c>
      <c r="G33" s="8" t="s">
        <v>54</v>
      </c>
      <c r="H33" s="8" t="s">
        <v>53</v>
      </c>
      <c r="I33" s="8" t="s">
        <v>54</v>
      </c>
    </row>
    <row r="34" spans="1:9" x14ac:dyDescent="0.25">
      <c r="A34" t="s">
        <v>18</v>
      </c>
      <c r="B34">
        <v>240</v>
      </c>
      <c r="C34" s="9">
        <f>B34/B$37</f>
        <v>0.32786885245901637</v>
      </c>
      <c r="D34">
        <v>33</v>
      </c>
      <c r="E34" s="9">
        <f>D34/D$37</f>
        <v>0.23076923076923078</v>
      </c>
      <c r="F34">
        <v>129</v>
      </c>
      <c r="G34" s="9">
        <f>F34/F$37</f>
        <v>0.70491803278688525</v>
      </c>
      <c r="H34">
        <f>SUM(B34,D34,F34)</f>
        <v>402</v>
      </c>
      <c r="I34" s="9">
        <f>H34/H$37</f>
        <v>0.37996219281663518</v>
      </c>
    </row>
    <row r="35" spans="1:9" x14ac:dyDescent="0.25">
      <c r="A35" t="s">
        <v>19</v>
      </c>
      <c r="B35">
        <v>483</v>
      </c>
      <c r="C35" s="9">
        <f t="shared" ref="C35:E36" si="3">B35/B$37</f>
        <v>0.6598360655737705</v>
      </c>
      <c r="D35">
        <v>105</v>
      </c>
      <c r="E35" s="9">
        <f t="shared" si="3"/>
        <v>0.73426573426573427</v>
      </c>
      <c r="F35">
        <v>54</v>
      </c>
      <c r="G35" s="9">
        <f t="shared" ref="G35:G36" si="4">F35/F$37</f>
        <v>0.29508196721311475</v>
      </c>
      <c r="H35">
        <f t="shared" ref="H35:H36" si="5">SUM(B35,D35,F35)</f>
        <v>642</v>
      </c>
      <c r="I35" s="9">
        <f t="shared" ref="I35:I36" si="6">H35/H$37</f>
        <v>0.6068052930056711</v>
      </c>
    </row>
    <row r="36" spans="1:9" ht="15.75" thickBot="1" x14ac:dyDescent="0.3">
      <c r="A36" t="s">
        <v>20</v>
      </c>
      <c r="B36" s="3">
        <v>9</v>
      </c>
      <c r="C36" s="9">
        <f t="shared" si="3"/>
        <v>1.2295081967213115E-2</v>
      </c>
      <c r="D36" s="3">
        <v>5</v>
      </c>
      <c r="E36" s="9">
        <f t="shared" si="3"/>
        <v>3.4965034965034968E-2</v>
      </c>
      <c r="F36" s="3">
        <v>0</v>
      </c>
      <c r="G36" s="9">
        <f t="shared" si="4"/>
        <v>0</v>
      </c>
      <c r="H36">
        <f t="shared" si="5"/>
        <v>14</v>
      </c>
      <c r="I36" s="9">
        <f t="shared" si="6"/>
        <v>1.3232514177693762E-2</v>
      </c>
    </row>
    <row r="37" spans="1:9" ht="15.75" thickBot="1" x14ac:dyDescent="0.3">
      <c r="A37" t="s">
        <v>0</v>
      </c>
      <c r="B37" s="4">
        <f>SUM(B34:B36)</f>
        <v>732</v>
      </c>
      <c r="C37" s="4"/>
      <c r="D37" s="4">
        <f>SUM(D34:D36)</f>
        <v>143</v>
      </c>
      <c r="E37" s="4"/>
      <c r="F37" s="4">
        <f>SUM(F34:F36)</f>
        <v>183</v>
      </c>
      <c r="G37" s="4"/>
      <c r="H37" s="4">
        <f>SUM(H34:H36)</f>
        <v>1058</v>
      </c>
      <c r="I37" s="12">
        <f t="shared" ref="I37" si="7">SUM(I34:I36)</f>
        <v>1</v>
      </c>
    </row>
    <row r="38" spans="1:9" x14ac:dyDescent="0.25">
      <c r="B38" s="1"/>
      <c r="C38" s="1"/>
      <c r="D38" s="1"/>
      <c r="E38" s="1"/>
      <c r="F38" s="1"/>
      <c r="G38" s="1"/>
      <c r="H38" s="1"/>
    </row>
    <row r="39" spans="1:9" x14ac:dyDescent="0.25">
      <c r="B39" s="51" t="s">
        <v>187</v>
      </c>
      <c r="C39" s="51"/>
      <c r="D39" s="51"/>
      <c r="E39" s="51"/>
      <c r="F39" s="51"/>
      <c r="G39" s="51"/>
    </row>
    <row r="40" spans="1:9" x14ac:dyDescent="0.25">
      <c r="B40" s="51" t="s">
        <v>59</v>
      </c>
      <c r="C40" s="51"/>
      <c r="D40" s="51" t="s">
        <v>61</v>
      </c>
      <c r="E40" s="51"/>
      <c r="F40" s="51" t="s">
        <v>60</v>
      </c>
      <c r="G40" s="51"/>
      <c r="H40" s="51" t="s">
        <v>4</v>
      </c>
      <c r="I40" s="51"/>
    </row>
    <row r="41" spans="1:9" x14ac:dyDescent="0.25">
      <c r="A41" s="5" t="s">
        <v>21</v>
      </c>
      <c r="B41" s="8" t="s">
        <v>53</v>
      </c>
      <c r="C41" s="8" t="s">
        <v>54</v>
      </c>
      <c r="D41" s="8" t="s">
        <v>53</v>
      </c>
      <c r="E41" s="8" t="s">
        <v>54</v>
      </c>
      <c r="F41" s="8" t="s">
        <v>53</v>
      </c>
      <c r="G41" s="8" t="s">
        <v>54</v>
      </c>
      <c r="H41" s="8" t="s">
        <v>53</v>
      </c>
      <c r="I41" s="8" t="s">
        <v>54</v>
      </c>
    </row>
    <row r="42" spans="1:9" x14ac:dyDescent="0.25">
      <c r="A42" t="s">
        <v>22</v>
      </c>
      <c r="B42">
        <v>607</v>
      </c>
      <c r="C42" s="9">
        <f>B42/B$46</f>
        <v>0.82923497267759561</v>
      </c>
      <c r="D42">
        <v>96</v>
      </c>
      <c r="E42" s="9">
        <f>D42/D$46</f>
        <v>0.67132867132867136</v>
      </c>
      <c r="F42">
        <v>135</v>
      </c>
      <c r="G42" s="9">
        <f>F42/F$46</f>
        <v>0.73770491803278693</v>
      </c>
      <c r="H42">
        <f t="shared" ref="H42:H45" si="8">SUM(B42,D42,F42)</f>
        <v>838</v>
      </c>
      <c r="I42" s="9">
        <f>H42/H$46</f>
        <v>0.79206049149338376</v>
      </c>
    </row>
    <row r="43" spans="1:9" x14ac:dyDescent="0.25">
      <c r="A43" t="s">
        <v>23</v>
      </c>
      <c r="B43">
        <v>105</v>
      </c>
      <c r="C43" s="9">
        <f t="shared" ref="C43:E45" si="9">B43/B$46</f>
        <v>0.14344262295081966</v>
      </c>
      <c r="D43">
        <v>31</v>
      </c>
      <c r="E43" s="9">
        <f t="shared" si="9"/>
        <v>0.21678321678321677</v>
      </c>
      <c r="F43">
        <v>48</v>
      </c>
      <c r="G43" s="9">
        <f t="shared" ref="G43:G45" si="10">F43/F$46</f>
        <v>0.26229508196721313</v>
      </c>
      <c r="H43">
        <f t="shared" si="8"/>
        <v>184</v>
      </c>
      <c r="I43" s="9">
        <f t="shared" ref="I43:I45" si="11">H43/H$46</f>
        <v>0.17391304347826086</v>
      </c>
    </row>
    <row r="44" spans="1:9" x14ac:dyDescent="0.25">
      <c r="A44" t="s">
        <v>24</v>
      </c>
      <c r="B44">
        <v>20</v>
      </c>
      <c r="C44" s="9">
        <f t="shared" si="9"/>
        <v>2.7322404371584699E-2</v>
      </c>
      <c r="D44">
        <v>16</v>
      </c>
      <c r="E44" s="9">
        <f t="shared" si="9"/>
        <v>0.11188811188811189</v>
      </c>
      <c r="F44">
        <v>0</v>
      </c>
      <c r="G44" s="9">
        <f t="shared" si="10"/>
        <v>0</v>
      </c>
      <c r="H44">
        <f t="shared" si="8"/>
        <v>36</v>
      </c>
      <c r="I44" s="9">
        <f t="shared" si="11"/>
        <v>3.4026465028355386E-2</v>
      </c>
    </row>
    <row r="45" spans="1:9" ht="15.75" thickBot="1" x14ac:dyDescent="0.3">
      <c r="A45" t="s">
        <v>25</v>
      </c>
      <c r="B45">
        <v>0</v>
      </c>
      <c r="C45" s="9">
        <f t="shared" si="9"/>
        <v>0</v>
      </c>
      <c r="D45">
        <v>0</v>
      </c>
      <c r="E45" s="9">
        <f t="shared" si="9"/>
        <v>0</v>
      </c>
      <c r="F45">
        <v>0</v>
      </c>
      <c r="G45" s="9">
        <f t="shared" si="10"/>
        <v>0</v>
      </c>
      <c r="H45">
        <f t="shared" si="8"/>
        <v>0</v>
      </c>
      <c r="I45" s="9">
        <f t="shared" si="11"/>
        <v>0</v>
      </c>
    </row>
    <row r="46" spans="1:9" ht="15.75" thickBot="1" x14ac:dyDescent="0.3">
      <c r="A46" t="s">
        <v>4</v>
      </c>
      <c r="B46" s="4">
        <f>SUM(B42:B45)</f>
        <v>732</v>
      </c>
      <c r="C46" s="4"/>
      <c r="D46" s="4">
        <f>SUM(D42:D45)</f>
        <v>143</v>
      </c>
      <c r="E46" s="4"/>
      <c r="F46" s="4">
        <f>SUM(F42:F45)</f>
        <v>183</v>
      </c>
      <c r="G46" s="4"/>
      <c r="H46" s="4">
        <f>SUM(H42:H45)</f>
        <v>1058</v>
      </c>
      <c r="I46" s="12">
        <f>SUM(I42:I45)</f>
        <v>1</v>
      </c>
    </row>
    <row r="47" spans="1:9" x14ac:dyDescent="0.25">
      <c r="A47" t="s">
        <v>287</v>
      </c>
      <c r="B47" s="1"/>
      <c r="C47" s="1"/>
      <c r="D47" s="1"/>
      <c r="E47" s="1"/>
      <c r="F47" s="1"/>
      <c r="G47" s="1"/>
      <c r="H47" s="1"/>
      <c r="I47" s="13"/>
    </row>
    <row r="48" spans="1:9" x14ac:dyDescent="0.25">
      <c r="B48" s="55"/>
      <c r="C48" s="55"/>
      <c r="D48" s="55"/>
      <c r="E48" s="55"/>
      <c r="F48" s="55"/>
      <c r="G48" s="1"/>
      <c r="H48" s="1"/>
    </row>
    <row r="49" spans="2:8" x14ac:dyDescent="0.25">
      <c r="B49" s="1"/>
      <c r="C49" s="1"/>
      <c r="D49" s="1"/>
      <c r="E49" s="1"/>
      <c r="F49" s="1"/>
      <c r="G49" s="1"/>
      <c r="H49" s="1"/>
    </row>
    <row r="50" spans="2:8" x14ac:dyDescent="0.25">
      <c r="B50" s="1"/>
      <c r="C50" s="1"/>
      <c r="D50" s="1"/>
      <c r="E50" s="1"/>
      <c r="F50" s="1"/>
      <c r="G50" s="1"/>
      <c r="H50" s="1"/>
    </row>
    <row r="51" spans="2:8" x14ac:dyDescent="0.25">
      <c r="B51" s="1"/>
      <c r="C51" s="1"/>
      <c r="D51" s="1"/>
      <c r="E51" s="1"/>
      <c r="F51" s="1"/>
      <c r="G51" s="1"/>
      <c r="H51" s="1"/>
    </row>
    <row r="52" spans="2:8" x14ac:dyDescent="0.25">
      <c r="B52" s="1"/>
      <c r="C52" s="1"/>
      <c r="D52" s="1"/>
      <c r="E52" s="1"/>
      <c r="F52" s="1"/>
      <c r="G52" s="1"/>
      <c r="H52" s="1"/>
    </row>
    <row r="53" spans="2:8" x14ac:dyDescent="0.25">
      <c r="B53" s="1"/>
      <c r="C53" s="1"/>
      <c r="D53" s="1"/>
      <c r="E53" s="1"/>
      <c r="F53" s="1"/>
      <c r="G53" s="1"/>
      <c r="H53" s="1"/>
    </row>
    <row r="54" spans="2:8" x14ac:dyDescent="0.25">
      <c r="B54" s="1"/>
      <c r="C54" s="1"/>
      <c r="D54" s="1"/>
      <c r="E54" s="1"/>
      <c r="F54" s="1"/>
      <c r="G54" s="1"/>
      <c r="H54" s="1"/>
    </row>
    <row r="55" spans="2:8" x14ac:dyDescent="0.25">
      <c r="B55" s="1"/>
      <c r="C55" s="1"/>
      <c r="D55" s="1"/>
      <c r="E55" s="1"/>
      <c r="F55" s="1"/>
      <c r="G55" s="1"/>
      <c r="H55" s="1"/>
    </row>
    <row r="56" spans="2:8" x14ac:dyDescent="0.25">
      <c r="B56" s="1"/>
      <c r="C56" s="1"/>
      <c r="D56" s="1"/>
      <c r="E56" s="1"/>
      <c r="F56" s="1"/>
      <c r="G56" s="1"/>
      <c r="H56" s="1"/>
    </row>
    <row r="57" spans="2:8" x14ac:dyDescent="0.25">
      <c r="B57" s="1"/>
      <c r="C57" s="1"/>
      <c r="D57" s="1"/>
      <c r="E57" s="1"/>
      <c r="F57" s="1"/>
      <c r="G57" s="1"/>
      <c r="H57" s="1"/>
    </row>
    <row r="58" spans="2:8" x14ac:dyDescent="0.25">
      <c r="B58" s="1"/>
      <c r="C58" s="1"/>
      <c r="D58" s="1"/>
      <c r="E58" s="1"/>
      <c r="F58" s="1"/>
      <c r="G58" s="1"/>
      <c r="H58" s="1"/>
    </row>
    <row r="59" spans="2:8" x14ac:dyDescent="0.25">
      <c r="B59" s="1"/>
      <c r="C59" s="1"/>
      <c r="D59" s="1"/>
      <c r="E59" s="1"/>
      <c r="F59" s="1"/>
      <c r="G59" s="1"/>
      <c r="H59" s="1"/>
    </row>
    <row r="60" spans="2:8" x14ac:dyDescent="0.25">
      <c r="B60" s="1"/>
      <c r="C60" s="1"/>
      <c r="D60" s="1"/>
      <c r="E60" s="1"/>
      <c r="F60" s="1"/>
      <c r="G60" s="1"/>
      <c r="H60" s="1"/>
    </row>
    <row r="61" spans="2:8" x14ac:dyDescent="0.25">
      <c r="B61" s="1"/>
      <c r="C61" s="1"/>
      <c r="D61" s="1"/>
      <c r="E61" s="1"/>
      <c r="F61" s="1"/>
      <c r="G61" s="1"/>
      <c r="H61" s="1"/>
    </row>
    <row r="62" spans="2:8" x14ac:dyDescent="0.25">
      <c r="B62" s="1"/>
      <c r="C62" s="1"/>
      <c r="D62" s="1"/>
      <c r="E62" s="1"/>
      <c r="F62" s="1"/>
      <c r="G62" s="1"/>
      <c r="H62" s="1"/>
    </row>
    <row r="63" spans="2:8" x14ac:dyDescent="0.25">
      <c r="B63" s="1"/>
      <c r="C63" s="1"/>
      <c r="D63" s="1"/>
      <c r="E63" s="1"/>
      <c r="F63" s="1"/>
      <c r="G63" s="1"/>
      <c r="H63" s="1"/>
    </row>
    <row r="64" spans="2:8" x14ac:dyDescent="0.25">
      <c r="B64" s="1"/>
      <c r="C64" s="1"/>
      <c r="D64" s="1"/>
      <c r="E64" s="1"/>
      <c r="F64" s="1"/>
      <c r="G64" s="1"/>
      <c r="H64" s="1"/>
    </row>
    <row r="65" spans="2:8" x14ac:dyDescent="0.25">
      <c r="B65" s="1"/>
      <c r="C65" s="1"/>
      <c r="D65" s="1"/>
      <c r="E65" s="1"/>
      <c r="F65" s="1"/>
      <c r="G65" s="1"/>
      <c r="H65" s="1"/>
    </row>
    <row r="66" spans="2:8" x14ac:dyDescent="0.25">
      <c r="B66" s="1"/>
      <c r="C66" s="1"/>
      <c r="D66" s="1"/>
      <c r="E66" s="1"/>
      <c r="F66" s="1"/>
      <c r="G66" s="1"/>
      <c r="H66" s="1"/>
    </row>
    <row r="67" spans="2:8" x14ac:dyDescent="0.25">
      <c r="B67" s="1"/>
      <c r="C67" s="1"/>
      <c r="D67" s="1"/>
      <c r="E67" s="1"/>
      <c r="F67" s="1"/>
      <c r="G67" s="1"/>
      <c r="H67" s="1"/>
    </row>
    <row r="68" spans="2:8" x14ac:dyDescent="0.25">
      <c r="B68" s="1"/>
      <c r="C68" s="1"/>
      <c r="D68" s="1"/>
      <c r="E68" s="1"/>
      <c r="F68" s="1"/>
      <c r="G68" s="1"/>
      <c r="H68" s="1"/>
    </row>
    <row r="69" spans="2:8" x14ac:dyDescent="0.25">
      <c r="B69" s="1"/>
      <c r="C69" s="1"/>
      <c r="D69" s="1"/>
      <c r="E69" s="1"/>
      <c r="F69" s="1"/>
      <c r="G69" s="1"/>
      <c r="H69" s="1"/>
    </row>
    <row r="70" spans="2:8" x14ac:dyDescent="0.25">
      <c r="B70" s="1"/>
      <c r="C70" s="1"/>
      <c r="D70" s="1"/>
      <c r="E70" s="1"/>
      <c r="F70" s="1"/>
      <c r="G70" s="1"/>
      <c r="H70" s="1"/>
    </row>
    <row r="71" spans="2:8" x14ac:dyDescent="0.25">
      <c r="B71" s="1"/>
      <c r="C71" s="1"/>
      <c r="D71" s="1"/>
      <c r="E71" s="1"/>
      <c r="F71" s="1"/>
      <c r="G71" s="1"/>
      <c r="H71" s="1"/>
    </row>
    <row r="72" spans="2:8" x14ac:dyDescent="0.25">
      <c r="B72" s="1"/>
      <c r="C72" s="1"/>
      <c r="D72" s="1"/>
      <c r="E72" s="1"/>
      <c r="F72" s="1"/>
      <c r="G72" s="1"/>
      <c r="H72" s="1"/>
    </row>
    <row r="73" spans="2:8" x14ac:dyDescent="0.25">
      <c r="B73" s="1"/>
      <c r="C73" s="1"/>
      <c r="D73" s="1"/>
      <c r="E73" s="1"/>
      <c r="F73" s="1"/>
      <c r="G73" s="1"/>
      <c r="H73" s="1"/>
    </row>
    <row r="74" spans="2:8" x14ac:dyDescent="0.25">
      <c r="B74" s="1"/>
      <c r="C74" s="1"/>
      <c r="D74" s="1"/>
      <c r="E74" s="1"/>
      <c r="F74" s="1"/>
      <c r="G74" s="1"/>
      <c r="H74" s="1"/>
    </row>
    <row r="75" spans="2:8" x14ac:dyDescent="0.25">
      <c r="B75" s="1"/>
      <c r="C75" s="1"/>
      <c r="D75" s="1"/>
      <c r="E75" s="1"/>
      <c r="F75" s="1"/>
      <c r="G75" s="1"/>
      <c r="H75" s="1"/>
    </row>
    <row r="76" spans="2:8" x14ac:dyDescent="0.25">
      <c r="B76" s="1"/>
      <c r="C76" s="1"/>
      <c r="D76" s="1"/>
      <c r="E76" s="1"/>
      <c r="F76" s="1"/>
      <c r="G76" s="1"/>
      <c r="H76" s="1"/>
    </row>
    <row r="77" spans="2:8" x14ac:dyDescent="0.25">
      <c r="B77" s="1"/>
      <c r="C77" s="1"/>
      <c r="D77" s="1"/>
      <c r="E77" s="1"/>
      <c r="F77" s="1"/>
      <c r="G77" s="1"/>
      <c r="H77" s="1"/>
    </row>
    <row r="78" spans="2:8" x14ac:dyDescent="0.25">
      <c r="B78" s="1"/>
      <c r="C78" s="1"/>
      <c r="D78" s="1"/>
      <c r="E78" s="1"/>
      <c r="F78" s="1"/>
      <c r="G78" s="1"/>
      <c r="H78" s="1"/>
    </row>
    <row r="79" spans="2:8" x14ac:dyDescent="0.25">
      <c r="B79" s="1"/>
      <c r="C79" s="1"/>
      <c r="D79" s="1"/>
      <c r="E79" s="1"/>
      <c r="F79" s="1"/>
      <c r="G79" s="1"/>
      <c r="H79" s="1"/>
    </row>
    <row r="80" spans="2:8" x14ac:dyDescent="0.25">
      <c r="B80" s="51" t="s">
        <v>188</v>
      </c>
      <c r="C80" s="51"/>
      <c r="D80" s="51"/>
      <c r="E80" s="51"/>
      <c r="F80" s="51"/>
      <c r="G80" s="51"/>
    </row>
    <row r="81" spans="1:9" x14ac:dyDescent="0.25">
      <c r="B81" s="51" t="s">
        <v>59</v>
      </c>
      <c r="C81" s="51"/>
      <c r="D81" s="51" t="s">
        <v>61</v>
      </c>
      <c r="E81" s="51"/>
      <c r="F81" s="51" t="s">
        <v>60</v>
      </c>
      <c r="G81" s="51"/>
      <c r="H81" s="51" t="s">
        <v>4</v>
      </c>
      <c r="I81" s="51"/>
    </row>
    <row r="82" spans="1:9" x14ac:dyDescent="0.25">
      <c r="A82" s="5" t="s">
        <v>26</v>
      </c>
      <c r="B82" s="8" t="s">
        <v>53</v>
      </c>
      <c r="C82" s="8" t="s">
        <v>54</v>
      </c>
      <c r="D82" s="8" t="s">
        <v>53</v>
      </c>
      <c r="E82" s="8" t="s">
        <v>54</v>
      </c>
      <c r="F82" s="8" t="s">
        <v>53</v>
      </c>
      <c r="G82" s="8" t="s">
        <v>54</v>
      </c>
      <c r="H82" s="8" t="s">
        <v>53</v>
      </c>
      <c r="I82" s="8" t="s">
        <v>54</v>
      </c>
    </row>
    <row r="83" spans="1:9" x14ac:dyDescent="0.25">
      <c r="A83" t="s">
        <v>27</v>
      </c>
      <c r="B83">
        <v>476</v>
      </c>
      <c r="C83" s="9">
        <f>B83/B$85</f>
        <v>0.65027322404371579</v>
      </c>
      <c r="D83">
        <v>84</v>
      </c>
      <c r="E83" s="9">
        <f>D83/D$85</f>
        <v>0.58741258741258739</v>
      </c>
      <c r="F83">
        <v>122</v>
      </c>
      <c r="G83" s="9">
        <f>F83/F$85</f>
        <v>0.66666666666666663</v>
      </c>
      <c r="H83">
        <f>SUM(B83,D83,F83)</f>
        <v>682</v>
      </c>
      <c r="I83" s="9">
        <f>H83/H$85</f>
        <v>0.64461247637051045</v>
      </c>
    </row>
    <row r="84" spans="1:9" ht="15.75" thickBot="1" x14ac:dyDescent="0.3">
      <c r="A84" t="s">
        <v>28</v>
      </c>
      <c r="B84">
        <v>256</v>
      </c>
      <c r="C84" s="9">
        <f>B84/B$85</f>
        <v>0.34972677595628415</v>
      </c>
      <c r="D84">
        <v>59</v>
      </c>
      <c r="E84" s="9">
        <f>D84/D$85</f>
        <v>0.41258741258741261</v>
      </c>
      <c r="F84">
        <v>61</v>
      </c>
      <c r="G84" s="9">
        <f>F84/F$85</f>
        <v>0.33333333333333331</v>
      </c>
      <c r="H84">
        <f t="shared" ref="H84" si="12">SUM(B84,D84,F84)</f>
        <v>376</v>
      </c>
      <c r="I84" s="9">
        <f>H84/H$85</f>
        <v>0.35538752362948961</v>
      </c>
    </row>
    <row r="85" spans="1:9" ht="15.75" thickBot="1" x14ac:dyDescent="0.3">
      <c r="A85" t="s">
        <v>4</v>
      </c>
      <c r="B85" s="4">
        <f>SUM(B83:B84)</f>
        <v>732</v>
      </c>
      <c r="C85" s="4"/>
      <c r="D85" s="4">
        <f>SUM(D83:D84)</f>
        <v>143</v>
      </c>
      <c r="E85" s="4"/>
      <c r="F85" s="4">
        <f>SUM(F83:F84)</f>
        <v>183</v>
      </c>
      <c r="G85" s="4"/>
      <c r="H85" s="4">
        <f>SUM(H83:H84)</f>
        <v>1058</v>
      </c>
      <c r="I85" s="12">
        <f>SUM(I81:I84)</f>
        <v>1</v>
      </c>
    </row>
    <row r="86" spans="1:9" x14ac:dyDescent="0.25">
      <c r="B86" s="1"/>
      <c r="C86" s="1"/>
      <c r="D86" s="1"/>
      <c r="E86" s="1"/>
      <c r="F86" s="1"/>
      <c r="G86" s="1"/>
      <c r="H86" s="1"/>
    </row>
    <row r="87" spans="1:9" x14ac:dyDescent="0.25">
      <c r="B87" s="51" t="s">
        <v>189</v>
      </c>
      <c r="C87" s="51"/>
      <c r="D87" s="51"/>
      <c r="E87" s="51"/>
      <c r="F87" s="51"/>
      <c r="G87" s="51"/>
    </row>
    <row r="88" spans="1:9" x14ac:dyDescent="0.25">
      <c r="B88" s="51" t="s">
        <v>59</v>
      </c>
      <c r="C88" s="51"/>
      <c r="D88" s="51" t="s">
        <v>61</v>
      </c>
      <c r="E88" s="51"/>
      <c r="F88" s="51" t="s">
        <v>60</v>
      </c>
      <c r="G88" s="51"/>
      <c r="H88" s="51" t="s">
        <v>4</v>
      </c>
      <c r="I88" s="51"/>
    </row>
    <row r="89" spans="1:9" x14ac:dyDescent="0.25">
      <c r="A89" s="5" t="s">
        <v>29</v>
      </c>
      <c r="B89" s="8" t="s">
        <v>53</v>
      </c>
      <c r="C89" s="8" t="s">
        <v>54</v>
      </c>
      <c r="D89" s="8" t="s">
        <v>53</v>
      </c>
      <c r="E89" s="8" t="s">
        <v>54</v>
      </c>
      <c r="F89" s="8" t="s">
        <v>53</v>
      </c>
      <c r="G89" s="8" t="s">
        <v>54</v>
      </c>
      <c r="H89" s="8" t="s">
        <v>53</v>
      </c>
      <c r="I89" s="8" t="s">
        <v>54</v>
      </c>
    </row>
    <row r="90" spans="1:9" x14ac:dyDescent="0.25">
      <c r="A90" t="s">
        <v>30</v>
      </c>
      <c r="B90">
        <v>34</v>
      </c>
      <c r="C90" s="9">
        <f>B90/B$99</f>
        <v>4.6448087431693992E-2</v>
      </c>
      <c r="D90">
        <v>11</v>
      </c>
      <c r="E90" s="9">
        <f>D90/D$99</f>
        <v>7.6923076923076927E-2</v>
      </c>
      <c r="F90">
        <v>4</v>
      </c>
      <c r="G90" s="9">
        <f>F90/F$99</f>
        <v>2.185792349726776E-2</v>
      </c>
      <c r="H90">
        <f>SUM(B90,D90,F90)</f>
        <v>49</v>
      </c>
      <c r="I90" s="9">
        <f>H90/H$99</f>
        <v>4.6313799621928164E-2</v>
      </c>
    </row>
    <row r="91" spans="1:9" x14ac:dyDescent="0.25">
      <c r="A91" t="s">
        <v>31</v>
      </c>
      <c r="B91">
        <v>50</v>
      </c>
      <c r="C91" s="9">
        <f t="shared" ref="C91:E98" si="13">B91/B$99</f>
        <v>6.8306010928961755E-2</v>
      </c>
      <c r="D91">
        <v>1</v>
      </c>
      <c r="E91" s="9">
        <f t="shared" si="13"/>
        <v>6.993006993006993E-3</v>
      </c>
      <c r="F91">
        <v>4</v>
      </c>
      <c r="G91" s="9">
        <f t="shared" ref="G91:G98" si="14">F91/F$99</f>
        <v>2.185792349726776E-2</v>
      </c>
      <c r="H91">
        <f t="shared" ref="H91:H98" si="15">SUM(B91,D91,F91)</f>
        <v>55</v>
      </c>
      <c r="I91" s="9">
        <f t="shared" ref="I91:I98" si="16">H91/H$99</f>
        <v>5.1984877126654061E-2</v>
      </c>
    </row>
    <row r="92" spans="1:9" x14ac:dyDescent="0.25">
      <c r="A92" t="s">
        <v>32</v>
      </c>
      <c r="B92">
        <v>482</v>
      </c>
      <c r="C92" s="9">
        <f t="shared" si="13"/>
        <v>0.65846994535519121</v>
      </c>
      <c r="D92">
        <v>83</v>
      </c>
      <c r="E92" s="9">
        <f t="shared" si="13"/>
        <v>0.58041958041958042</v>
      </c>
      <c r="F92">
        <v>127</v>
      </c>
      <c r="G92" s="9">
        <f t="shared" si="14"/>
        <v>0.69398907103825136</v>
      </c>
      <c r="H92">
        <f t="shared" si="15"/>
        <v>692</v>
      </c>
      <c r="I92" s="9">
        <f t="shared" si="16"/>
        <v>0.65406427221172025</v>
      </c>
    </row>
    <row r="93" spans="1:9" x14ac:dyDescent="0.25">
      <c r="A93" t="s">
        <v>33</v>
      </c>
      <c r="B93">
        <v>87</v>
      </c>
      <c r="C93" s="9">
        <f t="shared" si="13"/>
        <v>0.11885245901639344</v>
      </c>
      <c r="D93">
        <v>15</v>
      </c>
      <c r="E93" s="9">
        <f t="shared" si="13"/>
        <v>0.1048951048951049</v>
      </c>
      <c r="F93">
        <v>41</v>
      </c>
      <c r="G93" s="9">
        <f t="shared" si="14"/>
        <v>0.22404371584699453</v>
      </c>
      <c r="H93">
        <f t="shared" si="15"/>
        <v>143</v>
      </c>
      <c r="I93" s="9">
        <f t="shared" si="16"/>
        <v>0.13516068052930058</v>
      </c>
    </row>
    <row r="94" spans="1:9" x14ac:dyDescent="0.25">
      <c r="A94" t="s">
        <v>34</v>
      </c>
      <c r="B94">
        <v>10</v>
      </c>
      <c r="C94" s="9">
        <f t="shared" si="13"/>
        <v>1.3661202185792349E-2</v>
      </c>
      <c r="D94">
        <v>7</v>
      </c>
      <c r="E94" s="9">
        <f t="shared" si="13"/>
        <v>4.8951048951048952E-2</v>
      </c>
      <c r="F94">
        <v>3</v>
      </c>
      <c r="G94" s="9">
        <f t="shared" si="14"/>
        <v>1.6393442622950821E-2</v>
      </c>
      <c r="H94">
        <f t="shared" si="15"/>
        <v>20</v>
      </c>
      <c r="I94" s="9">
        <f t="shared" si="16"/>
        <v>1.890359168241966E-2</v>
      </c>
    </row>
    <row r="95" spans="1:9" x14ac:dyDescent="0.25">
      <c r="A95" t="s">
        <v>35</v>
      </c>
      <c r="B95">
        <v>34</v>
      </c>
      <c r="C95" s="9">
        <f t="shared" si="13"/>
        <v>4.6448087431693992E-2</v>
      </c>
      <c r="D95">
        <v>17</v>
      </c>
      <c r="E95" s="9">
        <f t="shared" si="13"/>
        <v>0.11888111888111888</v>
      </c>
      <c r="F95">
        <v>0</v>
      </c>
      <c r="G95" s="9">
        <f t="shared" si="14"/>
        <v>0</v>
      </c>
      <c r="H95">
        <f t="shared" si="15"/>
        <v>51</v>
      </c>
      <c r="I95" s="9">
        <f t="shared" si="16"/>
        <v>4.8204158790170135E-2</v>
      </c>
    </row>
    <row r="96" spans="1:9" x14ac:dyDescent="0.25">
      <c r="A96" t="s">
        <v>36</v>
      </c>
      <c r="B96">
        <v>2</v>
      </c>
      <c r="C96" s="9">
        <f t="shared" si="13"/>
        <v>2.7322404371584699E-3</v>
      </c>
      <c r="D96">
        <v>1</v>
      </c>
      <c r="E96" s="9">
        <f t="shared" si="13"/>
        <v>6.993006993006993E-3</v>
      </c>
      <c r="F96">
        <v>0</v>
      </c>
      <c r="G96" s="9">
        <f t="shared" si="14"/>
        <v>0</v>
      </c>
      <c r="H96">
        <f t="shared" si="15"/>
        <v>3</v>
      </c>
      <c r="I96" s="9">
        <f t="shared" si="16"/>
        <v>2.8355387523629491E-3</v>
      </c>
    </row>
    <row r="97" spans="1:9" x14ac:dyDescent="0.25">
      <c r="A97" t="s">
        <v>37</v>
      </c>
      <c r="B97">
        <v>10</v>
      </c>
      <c r="C97" s="9">
        <f t="shared" si="13"/>
        <v>1.3661202185792349E-2</v>
      </c>
      <c r="D97">
        <v>2</v>
      </c>
      <c r="E97" s="9">
        <f t="shared" si="13"/>
        <v>1.3986013986013986E-2</v>
      </c>
      <c r="F97">
        <v>1</v>
      </c>
      <c r="G97" s="9">
        <f t="shared" si="14"/>
        <v>5.4644808743169399E-3</v>
      </c>
      <c r="H97">
        <f t="shared" si="15"/>
        <v>13</v>
      </c>
      <c r="I97" s="9">
        <f t="shared" si="16"/>
        <v>1.2287334593572778E-2</v>
      </c>
    </row>
    <row r="98" spans="1:9" ht="15.75" thickBot="1" x14ac:dyDescent="0.3">
      <c r="A98" t="s">
        <v>25</v>
      </c>
      <c r="B98">
        <v>23</v>
      </c>
      <c r="C98" s="9">
        <f t="shared" si="13"/>
        <v>3.1420765027322405E-2</v>
      </c>
      <c r="D98">
        <v>6</v>
      </c>
      <c r="E98" s="9">
        <f t="shared" si="13"/>
        <v>4.195804195804196E-2</v>
      </c>
      <c r="F98">
        <v>3</v>
      </c>
      <c r="G98" s="9">
        <f t="shared" si="14"/>
        <v>1.6393442622950821E-2</v>
      </c>
      <c r="H98">
        <f t="shared" si="15"/>
        <v>32</v>
      </c>
      <c r="I98" s="9">
        <f t="shared" si="16"/>
        <v>3.0245746691871456E-2</v>
      </c>
    </row>
    <row r="99" spans="1:9" ht="15.75" thickBot="1" x14ac:dyDescent="0.3">
      <c r="A99" t="s">
        <v>4</v>
      </c>
      <c r="B99" s="4">
        <f>SUM(B90:B98)</f>
        <v>732</v>
      </c>
      <c r="C99" s="4"/>
      <c r="D99" s="4">
        <f>SUM(D90:D98)</f>
        <v>143</v>
      </c>
      <c r="E99" s="4"/>
      <c r="F99" s="4">
        <f>SUM(F90:F98)</f>
        <v>183</v>
      </c>
      <c r="G99" s="4"/>
      <c r="H99" s="4">
        <f>SUM(H90:H98)</f>
        <v>1058</v>
      </c>
      <c r="I99" s="12">
        <f>SUM(I90:I98)</f>
        <v>1.0000000000000002</v>
      </c>
    </row>
    <row r="100" spans="1:9" x14ac:dyDescent="0.25">
      <c r="B100" s="1"/>
      <c r="C100" s="1"/>
      <c r="D100" s="1"/>
      <c r="E100" s="1"/>
      <c r="F100" s="1"/>
      <c r="G100" s="1"/>
      <c r="H100" s="1"/>
    </row>
    <row r="101" spans="1:9" x14ac:dyDescent="0.25">
      <c r="B101" s="1"/>
      <c r="C101" s="1"/>
      <c r="D101" s="1"/>
      <c r="E101" s="1"/>
      <c r="F101" s="1"/>
      <c r="G101" s="1"/>
      <c r="H101" s="1"/>
    </row>
    <row r="102" spans="1:9" x14ac:dyDescent="0.25">
      <c r="B102" s="1"/>
      <c r="C102" s="1"/>
      <c r="D102" s="1"/>
      <c r="E102" s="1"/>
      <c r="F102" s="1"/>
      <c r="G102" s="1"/>
      <c r="H102" s="1"/>
    </row>
    <row r="103" spans="1:9" x14ac:dyDescent="0.25">
      <c r="B103" s="1"/>
      <c r="C103" s="1"/>
      <c r="D103" s="1"/>
      <c r="E103" s="1"/>
      <c r="F103" s="1"/>
      <c r="G103" s="1"/>
      <c r="H103" s="1"/>
    </row>
    <row r="104" spans="1:9" x14ac:dyDescent="0.25">
      <c r="B104" s="1"/>
      <c r="C104" s="1"/>
      <c r="D104" s="1"/>
      <c r="E104" s="1"/>
      <c r="F104" s="1"/>
      <c r="G104" s="1"/>
      <c r="H104" s="1"/>
    </row>
    <row r="105" spans="1:9" x14ac:dyDescent="0.25">
      <c r="B105" s="1"/>
      <c r="C105" s="1"/>
      <c r="D105" s="1"/>
      <c r="E105" s="1"/>
      <c r="F105" s="1"/>
      <c r="G105" s="1"/>
      <c r="H105" s="1"/>
    </row>
    <row r="106" spans="1:9" x14ac:dyDescent="0.25">
      <c r="B106" s="1"/>
      <c r="C106" s="1"/>
      <c r="D106" s="1"/>
      <c r="E106" s="1"/>
      <c r="F106" s="1"/>
      <c r="G106" s="1"/>
      <c r="H106" s="1"/>
    </row>
    <row r="107" spans="1:9" x14ac:dyDescent="0.25">
      <c r="B107" s="1"/>
      <c r="C107" s="1"/>
      <c r="D107" s="1"/>
      <c r="E107" s="1"/>
      <c r="F107" s="1"/>
      <c r="G107" s="1"/>
      <c r="H107" s="1"/>
    </row>
    <row r="108" spans="1:9" x14ac:dyDescent="0.25">
      <c r="B108" s="1"/>
      <c r="C108" s="1"/>
      <c r="D108" s="1"/>
      <c r="E108" s="1"/>
      <c r="F108" s="1"/>
      <c r="G108" s="1"/>
      <c r="H108" s="1"/>
    </row>
    <row r="109" spans="1:9" x14ac:dyDescent="0.25">
      <c r="B109" s="1"/>
      <c r="C109" s="1"/>
      <c r="D109" s="1"/>
      <c r="E109" s="1"/>
      <c r="F109" s="1"/>
      <c r="G109" s="1"/>
      <c r="H109" s="1"/>
    </row>
    <row r="110" spans="1:9" x14ac:dyDescent="0.25">
      <c r="B110" s="1"/>
      <c r="C110" s="1"/>
      <c r="D110" s="1"/>
      <c r="E110" s="1"/>
      <c r="F110" s="1"/>
      <c r="G110" s="1"/>
      <c r="H110" s="1"/>
    </row>
    <row r="111" spans="1:9" x14ac:dyDescent="0.25">
      <c r="B111" s="1"/>
      <c r="C111" s="1"/>
      <c r="D111" s="1"/>
      <c r="E111" s="1"/>
      <c r="F111" s="1"/>
      <c r="G111" s="1"/>
      <c r="H111" s="1"/>
    </row>
    <row r="112" spans="1:9" x14ac:dyDescent="0.25">
      <c r="B112" s="1"/>
      <c r="C112" s="1"/>
      <c r="D112" s="1"/>
      <c r="E112" s="1"/>
      <c r="F112" s="1"/>
      <c r="G112" s="1"/>
      <c r="H112" s="1"/>
    </row>
    <row r="113" spans="1:9" x14ac:dyDescent="0.25">
      <c r="B113" s="1"/>
      <c r="C113" s="1"/>
      <c r="D113" s="1"/>
      <c r="E113" s="1"/>
      <c r="F113" s="1"/>
      <c r="G113" s="1"/>
      <c r="H113" s="1"/>
    </row>
    <row r="114" spans="1:9" x14ac:dyDescent="0.25">
      <c r="B114" s="1"/>
      <c r="C114" s="1"/>
      <c r="D114" s="1"/>
      <c r="E114" s="1"/>
      <c r="F114" s="1"/>
      <c r="G114" s="1"/>
      <c r="H114" s="1"/>
    </row>
    <row r="115" spans="1:9" x14ac:dyDescent="0.25">
      <c r="B115" s="1"/>
      <c r="C115" s="1"/>
      <c r="D115" s="1"/>
      <c r="E115" s="1"/>
      <c r="F115" s="1"/>
      <c r="G115" s="1"/>
      <c r="H115" s="1"/>
    </row>
    <row r="116" spans="1:9" x14ac:dyDescent="0.25">
      <c r="B116" s="1"/>
      <c r="C116" s="1"/>
      <c r="D116" s="1"/>
      <c r="E116" s="1"/>
      <c r="F116" s="1"/>
      <c r="G116" s="1"/>
      <c r="H116" s="1"/>
    </row>
    <row r="117" spans="1:9" x14ac:dyDescent="0.25">
      <c r="B117" s="1"/>
      <c r="C117" s="1"/>
      <c r="D117" s="1"/>
      <c r="E117" s="1"/>
      <c r="F117" s="1"/>
      <c r="G117" s="1"/>
      <c r="H117" s="1"/>
    </row>
    <row r="118" spans="1:9" x14ac:dyDescent="0.25">
      <c r="B118" s="1"/>
      <c r="C118" s="1"/>
      <c r="D118" s="1"/>
      <c r="E118" s="1"/>
      <c r="F118" s="1"/>
      <c r="G118" s="1"/>
      <c r="H118" s="1"/>
    </row>
    <row r="119" spans="1:9" x14ac:dyDescent="0.25">
      <c r="B119" s="51" t="s">
        <v>190</v>
      </c>
      <c r="C119" s="51"/>
      <c r="D119" s="51"/>
      <c r="E119" s="51"/>
      <c r="F119" s="51"/>
      <c r="G119" s="51"/>
    </row>
    <row r="120" spans="1:9" x14ac:dyDescent="0.25">
      <c r="B120" s="51" t="s">
        <v>59</v>
      </c>
      <c r="C120" s="51"/>
      <c r="D120" s="51" t="s">
        <v>61</v>
      </c>
      <c r="E120" s="51"/>
      <c r="F120" s="51" t="s">
        <v>60</v>
      </c>
      <c r="G120" s="51"/>
      <c r="H120" s="51" t="s">
        <v>4</v>
      </c>
      <c r="I120" s="51"/>
    </row>
    <row r="121" spans="1:9" x14ac:dyDescent="0.25">
      <c r="A121" s="5" t="s">
        <v>58</v>
      </c>
      <c r="B121" s="8" t="s">
        <v>53</v>
      </c>
      <c r="C121" s="8" t="s">
        <v>54</v>
      </c>
      <c r="D121" s="8" t="s">
        <v>53</v>
      </c>
      <c r="E121" s="8" t="s">
        <v>54</v>
      </c>
      <c r="F121" s="8" t="s">
        <v>53</v>
      </c>
      <c r="G121" s="8" t="s">
        <v>54</v>
      </c>
      <c r="H121" s="8" t="s">
        <v>53</v>
      </c>
      <c r="I121" s="8" t="s">
        <v>54</v>
      </c>
    </row>
    <row r="122" spans="1:9" x14ac:dyDescent="0.25">
      <c r="A122" t="s">
        <v>56</v>
      </c>
      <c r="B122">
        <v>264</v>
      </c>
      <c r="C122" s="9">
        <f t="shared" ref="C122:E123" si="17">B122/B$124</f>
        <v>0.36065573770491804</v>
      </c>
      <c r="D122">
        <v>59</v>
      </c>
      <c r="E122" s="9">
        <f t="shared" si="17"/>
        <v>0.41258741258741261</v>
      </c>
      <c r="F122">
        <v>0</v>
      </c>
      <c r="G122" s="9">
        <f t="shared" ref="G122:G123" si="18">F122/F$124</f>
        <v>0</v>
      </c>
      <c r="H122">
        <f t="shared" ref="H122:H123" si="19">SUM(B122,D122,F122)</f>
        <v>323</v>
      </c>
      <c r="I122" s="9">
        <f>H122/H$124</f>
        <v>0.30529300567107748</v>
      </c>
    </row>
    <row r="123" spans="1:9" ht="15.75" thickBot="1" x14ac:dyDescent="0.3">
      <c r="A123" t="s">
        <v>57</v>
      </c>
      <c r="B123">
        <v>468</v>
      </c>
      <c r="C123" s="9">
        <f t="shared" si="17"/>
        <v>0.63934426229508201</v>
      </c>
      <c r="D123">
        <v>84</v>
      </c>
      <c r="E123" s="9">
        <f t="shared" si="17"/>
        <v>0.58741258741258739</v>
      </c>
      <c r="F123">
        <v>183</v>
      </c>
      <c r="G123" s="9">
        <f t="shared" si="18"/>
        <v>1</v>
      </c>
      <c r="H123">
        <f t="shared" si="19"/>
        <v>735</v>
      </c>
      <c r="I123" s="9">
        <f>H123/H$124</f>
        <v>0.69470699432892247</v>
      </c>
    </row>
    <row r="124" spans="1:9" ht="15.75" thickBot="1" x14ac:dyDescent="0.3">
      <c r="A124" t="s">
        <v>4</v>
      </c>
      <c r="B124" s="4">
        <f>SUM(B122:B123)</f>
        <v>732</v>
      </c>
      <c r="C124" s="4"/>
      <c r="D124" s="4">
        <f>SUM(D122:D123)</f>
        <v>143</v>
      </c>
      <c r="E124" s="4"/>
      <c r="F124" s="4">
        <f>SUM(F122:F123)</f>
        <v>183</v>
      </c>
      <c r="G124" s="4"/>
      <c r="H124" s="4">
        <f>SUM(H122:H123)</f>
        <v>1058</v>
      </c>
      <c r="I124" s="12">
        <f>SUM(I100:I123)</f>
        <v>1</v>
      </c>
    </row>
    <row r="125" spans="1:9" x14ac:dyDescent="0.25">
      <c r="B125" s="1"/>
      <c r="C125" s="1"/>
      <c r="D125" s="1"/>
      <c r="E125" s="1"/>
      <c r="F125" s="1"/>
      <c r="G125" s="1"/>
      <c r="H125" s="1"/>
    </row>
    <row r="126" spans="1:9" x14ac:dyDescent="0.25">
      <c r="B126" s="51" t="s">
        <v>191</v>
      </c>
      <c r="C126" s="51"/>
      <c r="D126" s="51"/>
      <c r="E126" s="51"/>
      <c r="F126" s="51"/>
      <c r="G126" s="51"/>
    </row>
    <row r="127" spans="1:9" x14ac:dyDescent="0.25">
      <c r="B127" s="51" t="s">
        <v>59</v>
      </c>
      <c r="C127" s="51"/>
      <c r="D127" s="51" t="s">
        <v>61</v>
      </c>
      <c r="E127" s="51"/>
      <c r="F127" s="51" t="s">
        <v>60</v>
      </c>
      <c r="G127" s="51"/>
      <c r="H127" s="51" t="s">
        <v>4</v>
      </c>
      <c r="I127" s="51"/>
    </row>
    <row r="128" spans="1:9" x14ac:dyDescent="0.25">
      <c r="A128" s="5" t="s">
        <v>38</v>
      </c>
      <c r="B128" s="8" t="s">
        <v>53</v>
      </c>
      <c r="C128" s="8" t="s">
        <v>54</v>
      </c>
      <c r="D128" s="8" t="s">
        <v>53</v>
      </c>
      <c r="E128" s="8" t="s">
        <v>54</v>
      </c>
      <c r="F128" s="8" t="s">
        <v>53</v>
      </c>
      <c r="G128" s="8" t="s">
        <v>54</v>
      </c>
      <c r="H128" s="8" t="s">
        <v>53</v>
      </c>
      <c r="I128" s="8" t="s">
        <v>54</v>
      </c>
    </row>
    <row r="129" spans="1:9" x14ac:dyDescent="0.25">
      <c r="A129" t="s">
        <v>40</v>
      </c>
      <c r="B129">
        <v>620</v>
      </c>
      <c r="C129" s="9">
        <f>B129/B$132</f>
        <v>0.84699453551912574</v>
      </c>
      <c r="D129">
        <v>113</v>
      </c>
      <c r="E129" s="9">
        <f>D129/D$132</f>
        <v>0.79020979020979021</v>
      </c>
      <c r="F129">
        <v>44</v>
      </c>
      <c r="G129" s="9">
        <f>F129/F$132</f>
        <v>0.24043715846994534</v>
      </c>
      <c r="H129">
        <f>SUM(B129,D129,F129)</f>
        <v>777</v>
      </c>
      <c r="I129" s="9">
        <f>H129/H$132</f>
        <v>0.7344045368620038</v>
      </c>
    </row>
    <row r="130" spans="1:9" x14ac:dyDescent="0.25">
      <c r="A130" t="s">
        <v>39</v>
      </c>
      <c r="B130">
        <v>112</v>
      </c>
      <c r="C130" s="9">
        <f t="shared" ref="C130:E131" si="20">B130/B$132</f>
        <v>0.15300546448087432</v>
      </c>
      <c r="D130">
        <v>30</v>
      </c>
      <c r="E130" s="9">
        <f t="shared" si="20"/>
        <v>0.20979020979020979</v>
      </c>
      <c r="F130">
        <v>137</v>
      </c>
      <c r="G130" s="9">
        <f t="shared" ref="G130:G131" si="21">F130/F$132</f>
        <v>0.74863387978142082</v>
      </c>
      <c r="H130">
        <f>SUM(B130,D130,F130)</f>
        <v>279</v>
      </c>
      <c r="I130" s="9">
        <f t="shared" ref="I130:I131" si="22">H130/H$132</f>
        <v>0.26370510396975427</v>
      </c>
    </row>
    <row r="131" spans="1:9" ht="15.75" thickBot="1" x14ac:dyDescent="0.3">
      <c r="A131" t="s">
        <v>25</v>
      </c>
      <c r="B131">
        <v>0</v>
      </c>
      <c r="C131" s="9">
        <f t="shared" si="20"/>
        <v>0</v>
      </c>
      <c r="D131">
        <v>0</v>
      </c>
      <c r="E131" s="9">
        <f t="shared" si="20"/>
        <v>0</v>
      </c>
      <c r="F131">
        <v>2</v>
      </c>
      <c r="G131" s="9">
        <f t="shared" si="21"/>
        <v>1.092896174863388E-2</v>
      </c>
      <c r="H131">
        <f>SUM(B131,D131,F131)</f>
        <v>2</v>
      </c>
      <c r="I131" s="9">
        <f t="shared" si="22"/>
        <v>1.890359168241966E-3</v>
      </c>
    </row>
    <row r="132" spans="1:9" ht="15.75" thickBot="1" x14ac:dyDescent="0.3">
      <c r="A132" t="s">
        <v>4</v>
      </c>
      <c r="B132" s="4">
        <f>SUM(B129:B130)</f>
        <v>732</v>
      </c>
      <c r="C132" s="4"/>
      <c r="D132" s="4">
        <f>SUM(D129:D130)</f>
        <v>143</v>
      </c>
      <c r="E132" s="4"/>
      <c r="F132" s="4">
        <f>SUM(F129:F131)</f>
        <v>183</v>
      </c>
      <c r="G132" s="4"/>
      <c r="H132" s="4">
        <f>SUM(H129:H131)</f>
        <v>1058</v>
      </c>
      <c r="I132" s="12">
        <f>SUM(I126:I131)</f>
        <v>1</v>
      </c>
    </row>
    <row r="133" spans="1:9" x14ac:dyDescent="0.25">
      <c r="A133" t="s">
        <v>41</v>
      </c>
      <c r="B133" s="11">
        <v>22</v>
      </c>
      <c r="D133" s="11">
        <v>24</v>
      </c>
      <c r="F133" s="10">
        <v>37</v>
      </c>
      <c r="H133">
        <v>25</v>
      </c>
    </row>
    <row r="134" spans="1:9" x14ac:dyDescent="0.25">
      <c r="B134" s="11"/>
      <c r="D134" s="11"/>
      <c r="F134" s="10"/>
    </row>
    <row r="135" spans="1:9" x14ac:dyDescent="0.25">
      <c r="B135" s="11"/>
      <c r="D135" s="11"/>
      <c r="F135" s="10"/>
    </row>
    <row r="136" spans="1:9" x14ac:dyDescent="0.25">
      <c r="B136" s="11"/>
      <c r="D136" s="11"/>
      <c r="F136" s="10"/>
    </row>
    <row r="137" spans="1:9" x14ac:dyDescent="0.25">
      <c r="B137" s="11"/>
      <c r="D137" s="11"/>
      <c r="F137" s="10"/>
    </row>
    <row r="138" spans="1:9" x14ac:dyDescent="0.25">
      <c r="B138" s="11"/>
      <c r="D138" s="11"/>
      <c r="F138" s="10"/>
    </row>
    <row r="139" spans="1:9" x14ac:dyDescent="0.25">
      <c r="B139" s="11"/>
      <c r="D139" s="11"/>
      <c r="F139" s="10"/>
    </row>
    <row r="140" spans="1:9" x14ac:dyDescent="0.25">
      <c r="B140" s="11"/>
      <c r="D140" s="11"/>
      <c r="F140" s="10"/>
    </row>
    <row r="141" spans="1:9" x14ac:dyDescent="0.25">
      <c r="B141" s="11"/>
      <c r="D141" s="11"/>
      <c r="F141" s="10"/>
    </row>
    <row r="142" spans="1:9" x14ac:dyDescent="0.25">
      <c r="B142" s="11"/>
      <c r="D142" s="11"/>
      <c r="F142" s="10"/>
    </row>
    <row r="143" spans="1:9" x14ac:dyDescent="0.25">
      <c r="B143" s="11"/>
      <c r="D143" s="11"/>
      <c r="F143" s="10"/>
    </row>
    <row r="144" spans="1:9" x14ac:dyDescent="0.25">
      <c r="B144" s="11"/>
      <c r="D144" s="11"/>
      <c r="F144" s="10"/>
    </row>
    <row r="145" spans="1:9" x14ac:dyDescent="0.25">
      <c r="B145" s="11"/>
      <c r="D145" s="11"/>
      <c r="F145" s="10"/>
    </row>
    <row r="146" spans="1:9" x14ac:dyDescent="0.25">
      <c r="B146" s="11"/>
      <c r="D146" s="11"/>
      <c r="F146" s="10"/>
    </row>
    <row r="147" spans="1:9" x14ac:dyDescent="0.25">
      <c r="B147" s="11"/>
      <c r="D147" s="11"/>
      <c r="F147" s="10"/>
    </row>
    <row r="148" spans="1:9" x14ac:dyDescent="0.25">
      <c r="B148" s="11"/>
      <c r="D148" s="11"/>
      <c r="F148" s="10"/>
    </row>
    <row r="149" spans="1:9" x14ac:dyDescent="0.25">
      <c r="B149" s="11"/>
      <c r="D149" s="11"/>
      <c r="F149" s="10"/>
    </row>
    <row r="152" spans="1:9" x14ac:dyDescent="0.25">
      <c r="B152" s="51" t="s">
        <v>192</v>
      </c>
      <c r="C152" s="51"/>
      <c r="D152" s="51"/>
      <c r="E152" s="51"/>
      <c r="F152" s="51"/>
      <c r="G152" s="51"/>
    </row>
    <row r="153" spans="1:9" x14ac:dyDescent="0.25">
      <c r="B153" s="51" t="s">
        <v>59</v>
      </c>
      <c r="C153" s="51"/>
      <c r="D153" s="51" t="s">
        <v>61</v>
      </c>
      <c r="E153" s="51"/>
      <c r="F153" s="51" t="s">
        <v>60</v>
      </c>
      <c r="G153" s="51"/>
      <c r="H153" s="51" t="s">
        <v>4</v>
      </c>
      <c r="I153" s="51"/>
    </row>
    <row r="154" spans="1:9" x14ac:dyDescent="0.25">
      <c r="A154" s="5" t="s">
        <v>42</v>
      </c>
      <c r="B154" s="8" t="s">
        <v>53</v>
      </c>
      <c r="C154" s="8" t="s">
        <v>54</v>
      </c>
      <c r="D154" s="8" t="s">
        <v>53</v>
      </c>
      <c r="E154" s="8" t="s">
        <v>54</v>
      </c>
      <c r="F154" s="8" t="s">
        <v>53</v>
      </c>
      <c r="G154" s="8" t="s">
        <v>54</v>
      </c>
      <c r="H154" s="8" t="s">
        <v>53</v>
      </c>
      <c r="I154" s="8" t="s">
        <v>54</v>
      </c>
    </row>
    <row r="155" spans="1:9" x14ac:dyDescent="0.25">
      <c r="A155" t="s">
        <v>43</v>
      </c>
      <c r="B155">
        <v>153</v>
      </c>
      <c r="C155" s="9">
        <f>B155/B$160</f>
        <v>0.20901639344262296</v>
      </c>
      <c r="D155">
        <v>17</v>
      </c>
      <c r="E155" s="9">
        <f>D155/D$160</f>
        <v>0.11888111888111888</v>
      </c>
      <c r="F155">
        <v>54</v>
      </c>
      <c r="G155" s="9">
        <f t="shared" ref="G155:G159" si="23">F155/F$160</f>
        <v>0.29508196721311475</v>
      </c>
      <c r="H155">
        <f>SUM(B155,D155,F155)</f>
        <v>224</v>
      </c>
      <c r="I155" s="9">
        <f>H155/H$160</f>
        <v>0.21172022684310018</v>
      </c>
    </row>
    <row r="156" spans="1:9" x14ac:dyDescent="0.25">
      <c r="A156" t="s">
        <v>44</v>
      </c>
      <c r="B156">
        <v>123</v>
      </c>
      <c r="C156" s="9">
        <f>B156/B$160</f>
        <v>0.16803278688524589</v>
      </c>
      <c r="D156">
        <v>24</v>
      </c>
      <c r="E156" s="9">
        <f>D156/D$160</f>
        <v>0.16783216783216784</v>
      </c>
      <c r="F156">
        <v>13</v>
      </c>
      <c r="G156" s="9">
        <f t="shared" si="23"/>
        <v>7.1038251366120214E-2</v>
      </c>
      <c r="H156">
        <f t="shared" ref="H156:H159" si="24">SUM(B156,D156,F156)</f>
        <v>160</v>
      </c>
      <c r="I156" s="9">
        <f t="shared" ref="I156:I159" si="25">H156/H$160</f>
        <v>0.15122873345935728</v>
      </c>
    </row>
    <row r="157" spans="1:9" x14ac:dyDescent="0.25">
      <c r="A157" t="s">
        <v>45</v>
      </c>
      <c r="B157">
        <v>158</v>
      </c>
      <c r="C157" s="9">
        <f>B157/B$160</f>
        <v>0.21584699453551912</v>
      </c>
      <c r="D157">
        <v>44</v>
      </c>
      <c r="E157" s="9">
        <f>D157/D$160</f>
        <v>0.30769230769230771</v>
      </c>
      <c r="F157">
        <v>23</v>
      </c>
      <c r="G157" s="9">
        <f t="shared" si="23"/>
        <v>0.12568306010928962</v>
      </c>
      <c r="H157">
        <f t="shared" si="24"/>
        <v>225</v>
      </c>
      <c r="I157" s="9">
        <f t="shared" si="25"/>
        <v>0.21266540642722118</v>
      </c>
    </row>
    <row r="158" spans="1:9" x14ac:dyDescent="0.25">
      <c r="A158" t="s">
        <v>46</v>
      </c>
      <c r="B158">
        <v>297</v>
      </c>
      <c r="C158" s="9">
        <f>B158/B$160</f>
        <v>0.40573770491803279</v>
      </c>
      <c r="D158">
        <v>58</v>
      </c>
      <c r="E158" s="9">
        <f>D158/D$160</f>
        <v>0.40559440559440557</v>
      </c>
      <c r="F158">
        <v>83</v>
      </c>
      <c r="G158" s="9">
        <f t="shared" si="23"/>
        <v>0.45355191256830601</v>
      </c>
      <c r="H158">
        <f t="shared" si="24"/>
        <v>438</v>
      </c>
      <c r="I158" s="9">
        <f t="shared" si="25"/>
        <v>0.41398865784499056</v>
      </c>
    </row>
    <row r="159" spans="1:9" ht="15.75" thickBot="1" x14ac:dyDescent="0.3">
      <c r="A159" t="s">
        <v>62</v>
      </c>
      <c r="B159">
        <v>1</v>
      </c>
      <c r="C159" s="9">
        <f>B159/B$160</f>
        <v>1.366120218579235E-3</v>
      </c>
      <c r="D159">
        <v>0</v>
      </c>
      <c r="E159" s="9">
        <f>D159/D$160</f>
        <v>0</v>
      </c>
      <c r="F159">
        <v>10</v>
      </c>
      <c r="G159" s="9">
        <f t="shared" si="23"/>
        <v>5.4644808743169397E-2</v>
      </c>
      <c r="H159">
        <f t="shared" si="24"/>
        <v>11</v>
      </c>
      <c r="I159" s="9">
        <f t="shared" si="25"/>
        <v>1.0396975425330813E-2</v>
      </c>
    </row>
    <row r="160" spans="1:9" ht="15.75" thickBot="1" x14ac:dyDescent="0.3">
      <c r="A160" t="s">
        <v>4</v>
      </c>
      <c r="B160" s="4">
        <f>SUM(B155:B159)</f>
        <v>732</v>
      </c>
      <c r="C160" s="4"/>
      <c r="D160" s="4">
        <f>SUM(D155:D159)</f>
        <v>143</v>
      </c>
      <c r="E160" s="4"/>
      <c r="F160" s="4">
        <f>SUM(F155:F159)</f>
        <v>183</v>
      </c>
      <c r="G160" s="4"/>
      <c r="H160" s="4">
        <f>SUM(H155:H159)</f>
        <v>1058</v>
      </c>
      <c r="I160" s="12">
        <f>SUM(I137:I159)</f>
        <v>1</v>
      </c>
    </row>
    <row r="161" spans="2:8" x14ac:dyDescent="0.25">
      <c r="B161" s="1"/>
      <c r="C161" s="1"/>
      <c r="D161" s="1"/>
      <c r="E161" s="1"/>
      <c r="F161" s="1"/>
      <c r="G161" s="1"/>
      <c r="H161" s="1"/>
    </row>
    <row r="162" spans="2:8" x14ac:dyDescent="0.25">
      <c r="B162" s="1"/>
      <c r="C162" s="1"/>
      <c r="D162" s="1"/>
      <c r="E162" s="1"/>
      <c r="F162" s="1"/>
      <c r="G162" s="1"/>
      <c r="H162" s="1"/>
    </row>
    <row r="163" spans="2:8" x14ac:dyDescent="0.25">
      <c r="B163" s="1"/>
      <c r="C163" s="1"/>
      <c r="D163" s="1"/>
      <c r="E163" s="1"/>
      <c r="F163" s="1"/>
      <c r="G163" s="1"/>
      <c r="H163" s="1"/>
    </row>
    <row r="164" spans="2:8" x14ac:dyDescent="0.25">
      <c r="B164" s="1"/>
      <c r="C164" s="1"/>
      <c r="D164" s="1"/>
      <c r="E164" s="1"/>
      <c r="F164" s="1"/>
      <c r="G164" s="1"/>
      <c r="H164" s="1"/>
    </row>
    <row r="165" spans="2:8" x14ac:dyDescent="0.25">
      <c r="B165" s="1"/>
      <c r="C165" s="1"/>
      <c r="D165" s="1"/>
      <c r="E165" s="1"/>
      <c r="F165" s="1"/>
      <c r="G165" s="1"/>
      <c r="H165" s="1"/>
    </row>
    <row r="166" spans="2:8" x14ac:dyDescent="0.25">
      <c r="B166" s="1"/>
      <c r="C166" s="1"/>
      <c r="D166" s="1"/>
      <c r="E166" s="1"/>
      <c r="F166" s="1"/>
      <c r="G166" s="1"/>
      <c r="H166" s="1"/>
    </row>
    <row r="167" spans="2:8" x14ac:dyDescent="0.25">
      <c r="B167" s="1"/>
      <c r="C167" s="1"/>
      <c r="D167" s="1"/>
      <c r="E167" s="1"/>
      <c r="F167" s="1"/>
      <c r="G167" s="1"/>
      <c r="H167" s="1"/>
    </row>
    <row r="168" spans="2:8" x14ac:dyDescent="0.25">
      <c r="B168" s="1"/>
      <c r="C168" s="1"/>
      <c r="D168" s="1"/>
      <c r="E168" s="1"/>
      <c r="F168" s="1"/>
      <c r="G168" s="1"/>
      <c r="H168" s="1"/>
    </row>
    <row r="169" spans="2:8" x14ac:dyDescent="0.25">
      <c r="B169" s="1"/>
      <c r="C169" s="1"/>
      <c r="D169" s="1"/>
      <c r="E169" s="1"/>
      <c r="F169" s="1"/>
      <c r="G169" s="1"/>
      <c r="H169" s="1"/>
    </row>
    <row r="170" spans="2:8" x14ac:dyDescent="0.25">
      <c r="B170" s="1"/>
      <c r="C170" s="1"/>
      <c r="D170" s="1"/>
      <c r="E170" s="1"/>
      <c r="F170" s="1"/>
      <c r="G170" s="1"/>
      <c r="H170" s="1"/>
    </row>
    <row r="171" spans="2:8" x14ac:dyDescent="0.25">
      <c r="B171" s="1"/>
      <c r="C171" s="1"/>
      <c r="D171" s="1"/>
      <c r="E171" s="1"/>
      <c r="F171" s="1"/>
      <c r="G171" s="1"/>
      <c r="H171" s="1"/>
    </row>
    <row r="172" spans="2:8" x14ac:dyDescent="0.25">
      <c r="B172" s="1"/>
      <c r="C172" s="1"/>
      <c r="D172" s="1"/>
      <c r="E172" s="1"/>
      <c r="F172" s="1"/>
      <c r="G172" s="1"/>
      <c r="H172" s="1"/>
    </row>
    <row r="173" spans="2:8" x14ac:dyDescent="0.25">
      <c r="B173" s="1"/>
      <c r="C173" s="1"/>
      <c r="D173" s="1"/>
      <c r="E173" s="1"/>
      <c r="F173" s="1"/>
      <c r="G173" s="1"/>
      <c r="H173" s="1"/>
    </row>
    <row r="174" spans="2:8" x14ac:dyDescent="0.25">
      <c r="B174" s="1"/>
      <c r="C174" s="1"/>
      <c r="D174" s="1"/>
      <c r="E174" s="1"/>
      <c r="F174" s="1"/>
      <c r="G174" s="1"/>
      <c r="H174" s="1"/>
    </row>
    <row r="175" spans="2:8" x14ac:dyDescent="0.25">
      <c r="B175" s="1"/>
      <c r="C175" s="1"/>
      <c r="D175" s="1"/>
      <c r="E175" s="1"/>
      <c r="F175" s="1"/>
      <c r="G175" s="1"/>
      <c r="H175" s="1"/>
    </row>
    <row r="176" spans="2:8" x14ac:dyDescent="0.25">
      <c r="B176" s="1"/>
      <c r="C176" s="1"/>
      <c r="D176" s="1"/>
      <c r="E176" s="1"/>
      <c r="F176" s="1"/>
      <c r="G176" s="1"/>
      <c r="H176" s="1"/>
    </row>
    <row r="177" spans="1:9" x14ac:dyDescent="0.25">
      <c r="B177" s="1"/>
      <c r="C177" s="1"/>
      <c r="D177" s="1"/>
      <c r="E177" s="1"/>
      <c r="F177" s="1"/>
      <c r="G177" s="1"/>
      <c r="H177" s="1"/>
    </row>
    <row r="178" spans="1:9" x14ac:dyDescent="0.25">
      <c r="B178" s="1"/>
      <c r="C178" s="1"/>
      <c r="D178" s="1"/>
      <c r="E178" s="1"/>
      <c r="F178" s="1"/>
      <c r="G178" s="1"/>
      <c r="H178" s="1"/>
    </row>
    <row r="179" spans="1:9" x14ac:dyDescent="0.25">
      <c r="B179" s="1"/>
      <c r="C179" s="1"/>
      <c r="D179" s="1"/>
      <c r="E179" s="1"/>
      <c r="F179" s="1"/>
      <c r="G179" s="1"/>
      <c r="H179" s="1"/>
    </row>
    <row r="180" spans="1:9" x14ac:dyDescent="0.25">
      <c r="B180" s="1"/>
      <c r="C180" s="1"/>
      <c r="D180" s="1"/>
      <c r="E180" s="1"/>
      <c r="F180" s="1"/>
      <c r="G180" s="1"/>
      <c r="H180" s="1"/>
    </row>
    <row r="181" spans="1:9" x14ac:dyDescent="0.25">
      <c r="B181" s="51" t="s">
        <v>193</v>
      </c>
      <c r="C181" s="51"/>
      <c r="D181" s="51"/>
      <c r="E181" s="51"/>
      <c r="F181" s="51"/>
      <c r="G181" s="51"/>
    </row>
    <row r="182" spans="1:9" x14ac:dyDescent="0.25">
      <c r="B182" s="51" t="s">
        <v>59</v>
      </c>
      <c r="C182" s="51"/>
      <c r="D182" s="51" t="s">
        <v>61</v>
      </c>
      <c r="E182" s="51"/>
      <c r="F182" s="51" t="s">
        <v>60</v>
      </c>
      <c r="G182" s="51"/>
      <c r="H182" s="51" t="s">
        <v>4</v>
      </c>
      <c r="I182" s="51"/>
    </row>
    <row r="183" spans="1:9" x14ac:dyDescent="0.25">
      <c r="A183" s="5" t="s">
        <v>48</v>
      </c>
      <c r="B183" s="8" t="s">
        <v>53</v>
      </c>
      <c r="C183" s="8" t="s">
        <v>54</v>
      </c>
      <c r="D183" s="8" t="s">
        <v>53</v>
      </c>
      <c r="E183" s="8" t="s">
        <v>54</v>
      </c>
      <c r="F183" s="8" t="s">
        <v>53</v>
      </c>
      <c r="G183" s="8" t="s">
        <v>54</v>
      </c>
      <c r="H183" s="8" t="s">
        <v>53</v>
      </c>
      <c r="I183" s="8" t="s">
        <v>54</v>
      </c>
    </row>
    <row r="184" spans="1:9" x14ac:dyDescent="0.25">
      <c r="A184" t="s">
        <v>50</v>
      </c>
      <c r="B184">
        <v>687</v>
      </c>
      <c r="C184" s="9">
        <f>B184/B$186</f>
        <v>0.93852459016393441</v>
      </c>
      <c r="D184">
        <v>132</v>
      </c>
      <c r="E184" s="9">
        <f>D184/D$186</f>
        <v>0.92307692307692313</v>
      </c>
      <c r="F184">
        <v>87</v>
      </c>
      <c r="G184" s="9">
        <f>F184/F$186</f>
        <v>0.47540983606557374</v>
      </c>
      <c r="H184">
        <f>SUM(B184,D184,F184)</f>
        <v>906</v>
      </c>
      <c r="I184" s="9">
        <f>H184/H$186</f>
        <v>0.85633270321361055</v>
      </c>
    </row>
    <row r="185" spans="1:9" ht="15.75" thickBot="1" x14ac:dyDescent="0.3">
      <c r="A185" t="s">
        <v>49</v>
      </c>
      <c r="B185">
        <v>45</v>
      </c>
      <c r="C185" s="9">
        <f>B185/B$186</f>
        <v>6.1475409836065573E-2</v>
      </c>
      <c r="D185">
        <v>11</v>
      </c>
      <c r="E185" s="9">
        <f>D185/D$186</f>
        <v>7.6923076923076927E-2</v>
      </c>
      <c r="F185">
        <v>96</v>
      </c>
      <c r="G185" s="9">
        <f>F185/F$186</f>
        <v>0.52459016393442626</v>
      </c>
      <c r="H185">
        <f>SUM(B185,D185,F185)</f>
        <v>152</v>
      </c>
      <c r="I185" s="9">
        <f>H185/H$186</f>
        <v>0.14366729678638943</v>
      </c>
    </row>
    <row r="186" spans="1:9" ht="15.75" thickBot="1" x14ac:dyDescent="0.3">
      <c r="A186" t="s">
        <v>4</v>
      </c>
      <c r="B186" s="4">
        <f>SUM(B184:B185)</f>
        <v>732</v>
      </c>
      <c r="C186" s="4"/>
      <c r="D186" s="4">
        <f>SUM(D184:D185)</f>
        <v>143</v>
      </c>
      <c r="E186" s="4"/>
      <c r="F186" s="4">
        <f>SUM(F184:F185)</f>
        <v>183</v>
      </c>
      <c r="G186" s="4"/>
      <c r="H186" s="4">
        <f>SUM(H184:H185)</f>
        <v>1058</v>
      </c>
      <c r="I186" s="12">
        <f>SUM(I161:I185)</f>
        <v>1</v>
      </c>
    </row>
    <row r="187" spans="1:9" x14ac:dyDescent="0.25">
      <c r="B187" s="1"/>
      <c r="C187" s="1"/>
      <c r="D187" s="1"/>
      <c r="E187" s="1"/>
      <c r="F187" s="1"/>
      <c r="G187" s="1"/>
      <c r="H187" s="1"/>
      <c r="I187" s="13"/>
    </row>
    <row r="188" spans="1:9" x14ac:dyDescent="0.25">
      <c r="B188" s="51" t="s">
        <v>194</v>
      </c>
      <c r="C188" s="51"/>
      <c r="D188" s="51"/>
      <c r="E188" s="51"/>
      <c r="F188" s="51"/>
      <c r="G188" s="51"/>
    </row>
    <row r="189" spans="1:9" x14ac:dyDescent="0.25">
      <c r="B189" s="51" t="s">
        <v>59</v>
      </c>
      <c r="C189" s="51"/>
      <c r="D189" s="51" t="s">
        <v>61</v>
      </c>
      <c r="E189" s="51"/>
      <c r="F189" s="51" t="s">
        <v>60</v>
      </c>
      <c r="G189" s="51"/>
      <c r="H189" s="51" t="s">
        <v>4</v>
      </c>
      <c r="I189" s="51"/>
    </row>
    <row r="190" spans="1:9" x14ac:dyDescent="0.25">
      <c r="A190" s="5" t="s">
        <v>63</v>
      </c>
      <c r="B190" s="8" t="s">
        <v>53</v>
      </c>
      <c r="C190" s="8" t="s">
        <v>54</v>
      </c>
      <c r="D190" s="8" t="s">
        <v>53</v>
      </c>
      <c r="E190" s="8" t="s">
        <v>54</v>
      </c>
      <c r="F190" s="8" t="s">
        <v>53</v>
      </c>
      <c r="G190" s="8" t="s">
        <v>54</v>
      </c>
      <c r="H190" s="8" t="s">
        <v>53</v>
      </c>
      <c r="I190" s="8" t="s">
        <v>54</v>
      </c>
    </row>
    <row r="191" spans="1:9" x14ac:dyDescent="0.25">
      <c r="A191" t="s">
        <v>64</v>
      </c>
      <c r="B191">
        <v>16</v>
      </c>
      <c r="C191" s="9">
        <f>B191/B$200</f>
        <v>2.185792349726776E-2</v>
      </c>
      <c r="D191">
        <v>1</v>
      </c>
      <c r="E191" s="9">
        <f>D191/D$200</f>
        <v>7.0422535211267607E-3</v>
      </c>
      <c r="F191">
        <v>61</v>
      </c>
      <c r="G191" s="9">
        <f>F191/F$200</f>
        <v>0.33333333333333331</v>
      </c>
      <c r="H191">
        <f>SUM(B191,D191,F191)</f>
        <v>78</v>
      </c>
      <c r="I191" s="9">
        <f>H191/H$200</f>
        <v>7.3793755912961209E-2</v>
      </c>
    </row>
    <row r="192" spans="1:9" x14ac:dyDescent="0.25">
      <c r="A192" t="s">
        <v>65</v>
      </c>
      <c r="B192">
        <v>0</v>
      </c>
      <c r="C192" s="9">
        <f t="shared" ref="C192:E199" si="26">B192/B$200</f>
        <v>0</v>
      </c>
      <c r="D192">
        <v>0</v>
      </c>
      <c r="E192" s="9">
        <f t="shared" si="26"/>
        <v>0</v>
      </c>
      <c r="F192">
        <v>0</v>
      </c>
      <c r="G192" s="9">
        <f t="shared" ref="G192" si="27">F192/F$200</f>
        <v>0</v>
      </c>
      <c r="H192">
        <f t="shared" ref="H192:H199" si="28">SUM(B192,D192,F192)</f>
        <v>0</v>
      </c>
      <c r="I192" s="9">
        <f t="shared" ref="I192" si="29">H192/H$200</f>
        <v>0</v>
      </c>
    </row>
    <row r="193" spans="1:9" x14ac:dyDescent="0.25">
      <c r="A193" t="s">
        <v>66</v>
      </c>
      <c r="B193">
        <v>15</v>
      </c>
      <c r="C193" s="9">
        <f t="shared" si="26"/>
        <v>2.0491803278688523E-2</v>
      </c>
      <c r="D193">
        <v>0</v>
      </c>
      <c r="E193" s="9">
        <f t="shared" si="26"/>
        <v>0</v>
      </c>
      <c r="F193">
        <v>0</v>
      </c>
      <c r="G193" s="9">
        <f t="shared" ref="G193" si="30">F193/F$200</f>
        <v>0</v>
      </c>
      <c r="H193">
        <f t="shared" si="28"/>
        <v>15</v>
      </c>
      <c r="I193" s="9">
        <f t="shared" ref="I193" si="31">H193/H$200</f>
        <v>1.4191106906338695E-2</v>
      </c>
    </row>
    <row r="194" spans="1:9" x14ac:dyDescent="0.25">
      <c r="A194" t="s">
        <v>67</v>
      </c>
      <c r="B194">
        <v>70</v>
      </c>
      <c r="C194" s="9">
        <f t="shared" si="26"/>
        <v>9.5628415300546443E-2</v>
      </c>
      <c r="D194">
        <v>4</v>
      </c>
      <c r="E194" s="9">
        <f t="shared" si="26"/>
        <v>2.8169014084507043E-2</v>
      </c>
      <c r="F194">
        <v>0</v>
      </c>
      <c r="G194" s="9">
        <f t="shared" ref="G194" si="32">F194/F$200</f>
        <v>0</v>
      </c>
      <c r="H194">
        <f t="shared" si="28"/>
        <v>74</v>
      </c>
      <c r="I194" s="9">
        <f t="shared" ref="I194" si="33">H194/H$200</f>
        <v>7.0009460737937554E-2</v>
      </c>
    </row>
    <row r="195" spans="1:9" x14ac:dyDescent="0.25">
      <c r="A195" t="s">
        <v>68</v>
      </c>
      <c r="B195">
        <v>103</v>
      </c>
      <c r="C195" s="9">
        <f t="shared" si="26"/>
        <v>0.14071038251366119</v>
      </c>
      <c r="D195">
        <v>26</v>
      </c>
      <c r="E195" s="9">
        <f t="shared" si="26"/>
        <v>0.18309859154929578</v>
      </c>
      <c r="F195">
        <v>42</v>
      </c>
      <c r="G195" s="9">
        <f t="shared" ref="G195" si="34">F195/F$200</f>
        <v>0.22950819672131148</v>
      </c>
      <c r="H195">
        <f t="shared" si="28"/>
        <v>171</v>
      </c>
      <c r="I195" s="9">
        <f t="shared" ref="I195" si="35">H195/H$200</f>
        <v>0.16177861873226113</v>
      </c>
    </row>
    <row r="196" spans="1:9" x14ac:dyDescent="0.25">
      <c r="A196" t="s">
        <v>69</v>
      </c>
      <c r="B196">
        <v>46</v>
      </c>
      <c r="C196" s="9">
        <f t="shared" si="26"/>
        <v>6.2841530054644809E-2</v>
      </c>
      <c r="D196">
        <v>31</v>
      </c>
      <c r="E196" s="9">
        <f t="shared" si="26"/>
        <v>0.21830985915492956</v>
      </c>
      <c r="F196">
        <v>1</v>
      </c>
      <c r="G196" s="9">
        <f t="shared" ref="G196" si="36">F196/F$200</f>
        <v>5.4644808743169399E-3</v>
      </c>
      <c r="H196">
        <f t="shared" si="28"/>
        <v>78</v>
      </c>
      <c r="I196" s="9">
        <f t="shared" ref="I196" si="37">H196/H$200</f>
        <v>7.3793755912961209E-2</v>
      </c>
    </row>
    <row r="197" spans="1:9" x14ac:dyDescent="0.25">
      <c r="A197" t="s">
        <v>70</v>
      </c>
      <c r="B197">
        <v>338</v>
      </c>
      <c r="C197" s="9">
        <f t="shared" si="26"/>
        <v>0.46174863387978143</v>
      </c>
      <c r="D197">
        <v>62</v>
      </c>
      <c r="E197" s="9">
        <f t="shared" si="26"/>
        <v>0.43661971830985913</v>
      </c>
      <c r="F197">
        <v>79</v>
      </c>
      <c r="G197" s="9">
        <f t="shared" ref="G197:G198" si="38">F197/F$200</f>
        <v>0.43169398907103823</v>
      </c>
      <c r="H197">
        <f t="shared" si="28"/>
        <v>479</v>
      </c>
      <c r="I197" s="9">
        <f t="shared" ref="I197:I198" si="39">H197/H$200</f>
        <v>0.45316934720908231</v>
      </c>
    </row>
    <row r="198" spans="1:9" x14ac:dyDescent="0.25">
      <c r="A198" t="s">
        <v>71</v>
      </c>
      <c r="B198">
        <v>137</v>
      </c>
      <c r="C198" s="9">
        <f t="shared" si="26"/>
        <v>0.1871584699453552</v>
      </c>
      <c r="D198">
        <v>11</v>
      </c>
      <c r="E198" s="9">
        <f t="shared" si="26"/>
        <v>7.746478873239436E-2</v>
      </c>
      <c r="F198">
        <v>0</v>
      </c>
      <c r="G198" s="9">
        <f t="shared" si="38"/>
        <v>0</v>
      </c>
      <c r="H198">
        <f t="shared" si="28"/>
        <v>148</v>
      </c>
      <c r="I198" s="9">
        <f t="shared" si="39"/>
        <v>0.14001892147587511</v>
      </c>
    </row>
    <row r="199" spans="1:9" ht="15.75" thickBot="1" x14ac:dyDescent="0.3">
      <c r="A199" t="s">
        <v>222</v>
      </c>
      <c r="B199">
        <v>7</v>
      </c>
      <c r="C199" s="9">
        <f t="shared" si="26"/>
        <v>9.562841530054645E-3</v>
      </c>
      <c r="D199">
        <v>7</v>
      </c>
      <c r="E199" s="9">
        <f t="shared" si="26"/>
        <v>4.9295774647887321E-2</v>
      </c>
      <c r="F199">
        <v>0</v>
      </c>
      <c r="G199" s="9">
        <f t="shared" ref="G199" si="40">F199/F$200</f>
        <v>0</v>
      </c>
      <c r="H199">
        <f t="shared" si="28"/>
        <v>14</v>
      </c>
      <c r="I199" s="9">
        <f t="shared" ref="I199" si="41">H199/H$200</f>
        <v>1.3245033112582781E-2</v>
      </c>
    </row>
    <row r="200" spans="1:9" ht="15.75" thickBot="1" x14ac:dyDescent="0.3">
      <c r="A200" t="s">
        <v>4</v>
      </c>
      <c r="B200" s="4">
        <f>SUM(B191:B199)</f>
        <v>732</v>
      </c>
      <c r="C200" s="4"/>
      <c r="D200" s="4">
        <f>SUM(D191:D199)</f>
        <v>142</v>
      </c>
      <c r="E200" s="4"/>
      <c r="F200" s="4">
        <f>SUM(F191:F199)</f>
        <v>183</v>
      </c>
      <c r="G200" s="4"/>
      <c r="H200" s="4">
        <f>SUM(H191:H199)</f>
        <v>1057</v>
      </c>
      <c r="I200" s="12">
        <f>SUM(I191:I199)</f>
        <v>1</v>
      </c>
    </row>
  </sheetData>
  <mergeCells count="52">
    <mergeCell ref="H8:I8"/>
    <mergeCell ref="H32:I32"/>
    <mergeCell ref="H40:I40"/>
    <mergeCell ref="H81:I81"/>
    <mergeCell ref="H88:I88"/>
    <mergeCell ref="B181:G181"/>
    <mergeCell ref="B188:G188"/>
    <mergeCell ref="C16:E16"/>
    <mergeCell ref="H120:I120"/>
    <mergeCell ref="B182:C182"/>
    <mergeCell ref="D182:E182"/>
    <mergeCell ref="H127:I127"/>
    <mergeCell ref="H153:I153"/>
    <mergeCell ref="H182:I182"/>
    <mergeCell ref="B127:C127"/>
    <mergeCell ref="D127:E127"/>
    <mergeCell ref="F127:G127"/>
    <mergeCell ref="B153:C153"/>
    <mergeCell ref="D81:E81"/>
    <mergeCell ref="F81:G81"/>
    <mergeCell ref="F153:G153"/>
    <mergeCell ref="B189:C189"/>
    <mergeCell ref="D189:E189"/>
    <mergeCell ref="F189:G189"/>
    <mergeCell ref="H189:I189"/>
    <mergeCell ref="F182:G182"/>
    <mergeCell ref="D153:E153"/>
    <mergeCell ref="B7:G7"/>
    <mergeCell ref="B31:G31"/>
    <mergeCell ref="B39:G39"/>
    <mergeCell ref="B80:G80"/>
    <mergeCell ref="B87:G87"/>
    <mergeCell ref="B8:C8"/>
    <mergeCell ref="D8:E8"/>
    <mergeCell ref="F8:G8"/>
    <mergeCell ref="B32:C32"/>
    <mergeCell ref="D32:E32"/>
    <mergeCell ref="F32:G32"/>
    <mergeCell ref="B40:C40"/>
    <mergeCell ref="D40:E40"/>
    <mergeCell ref="B88:C88"/>
    <mergeCell ref="D88:E88"/>
    <mergeCell ref="F40:G40"/>
    <mergeCell ref="B48:F48"/>
    <mergeCell ref="B81:C81"/>
    <mergeCell ref="B126:G126"/>
    <mergeCell ref="B152:G152"/>
    <mergeCell ref="F88:G88"/>
    <mergeCell ref="B120:C120"/>
    <mergeCell ref="D120:E120"/>
    <mergeCell ref="F120:G120"/>
    <mergeCell ref="B119:G119"/>
  </mergeCells>
  <hyperlinks>
    <hyperlink ref="A1" location="'Table of Contents'!A1" display="'Table of Contents"/>
  </hyperlinks>
  <pageMargins left="0.7" right="0.51041666666666696" top="0.75" bottom="0.75" header="0.3" footer="0.3"/>
  <pageSetup orientation="portrait" r:id="rId1"/>
  <headerFooter>
    <oddHeader>&amp;A&amp;RPage &amp;P</oddHeader>
  </headerFooter>
  <rowBreaks count="2" manualBreakCount="2">
    <brk id="151" max="16383" man="1"/>
    <brk id="18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showRowColHeaders="0" showRuler="0" view="pageLayout" zoomScale="85" zoomScaleNormal="100" zoomScalePageLayoutView="85" workbookViewId="0">
      <selection activeCell="B36" sqref="B36"/>
    </sheetView>
  </sheetViews>
  <sheetFormatPr defaultRowHeight="15" x14ac:dyDescent="0.25"/>
  <cols>
    <col min="1" max="1" width="26.140625" customWidth="1"/>
    <col min="2" max="2" width="10.5703125" customWidth="1"/>
    <col min="3" max="3" width="6.85546875" customWidth="1"/>
    <col min="4" max="4" width="6.7109375" customWidth="1"/>
    <col min="5" max="5" width="6.85546875" customWidth="1"/>
    <col min="6" max="6" width="6.7109375" customWidth="1"/>
    <col min="7" max="9" width="6.85546875" customWidth="1"/>
  </cols>
  <sheetData>
    <row r="1" spans="1:9" ht="18.75" x14ac:dyDescent="0.3">
      <c r="A1" s="41" t="s">
        <v>173</v>
      </c>
      <c r="C1" s="40"/>
      <c r="D1" s="40"/>
      <c r="E1" s="40"/>
      <c r="F1" s="40"/>
    </row>
    <row r="2" spans="1:9" ht="18.75" x14ac:dyDescent="0.3">
      <c r="B2" s="40" t="s">
        <v>167</v>
      </c>
    </row>
    <row r="3" spans="1:9" x14ac:dyDescent="0.25">
      <c r="A3" s="5" t="s">
        <v>153</v>
      </c>
    </row>
    <row r="4" spans="1:9" ht="15.75" thickBot="1" x14ac:dyDescent="0.3">
      <c r="A4" s="5" t="s">
        <v>184</v>
      </c>
    </row>
    <row r="5" spans="1:9" ht="15.75" thickBot="1" x14ac:dyDescent="0.3">
      <c r="B5" s="17" t="s">
        <v>114</v>
      </c>
      <c r="C5" s="18"/>
      <c r="D5" s="17" t="s">
        <v>215</v>
      </c>
      <c r="E5" s="21"/>
      <c r="F5" s="17" t="s">
        <v>215</v>
      </c>
      <c r="G5" s="24"/>
      <c r="H5" s="17" t="s">
        <v>114</v>
      </c>
      <c r="I5" s="31"/>
    </row>
    <row r="6" spans="1:9" x14ac:dyDescent="0.25">
      <c r="B6" s="51" t="s">
        <v>59</v>
      </c>
      <c r="C6" s="51"/>
      <c r="D6" s="51" t="s">
        <v>61</v>
      </c>
      <c r="E6" s="51"/>
      <c r="F6" s="51" t="s">
        <v>60</v>
      </c>
      <c r="G6" s="51"/>
      <c r="H6" s="51" t="s">
        <v>4</v>
      </c>
      <c r="I6" s="51"/>
    </row>
    <row r="7" spans="1:9" x14ac:dyDescent="0.25">
      <c r="A7" s="7" t="s">
        <v>73</v>
      </c>
      <c r="B7" s="8" t="s">
        <v>53</v>
      </c>
      <c r="C7" s="8" t="s">
        <v>54</v>
      </c>
      <c r="D7" s="8" t="s">
        <v>53</v>
      </c>
      <c r="E7" s="8" t="s">
        <v>54</v>
      </c>
      <c r="F7" s="8" t="s">
        <v>53</v>
      </c>
      <c r="G7" s="8" t="s">
        <v>54</v>
      </c>
      <c r="H7" s="8" t="s">
        <v>53</v>
      </c>
      <c r="I7" s="8" t="s">
        <v>54</v>
      </c>
    </row>
    <row r="8" spans="1:9" x14ac:dyDescent="0.25">
      <c r="A8" t="s">
        <v>74</v>
      </c>
      <c r="B8">
        <v>23</v>
      </c>
      <c r="C8" s="9">
        <f t="shared" ref="C8:C43" si="0">B8/B$59</f>
        <v>3.1420765027322405E-2</v>
      </c>
      <c r="D8" s="45">
        <v>4</v>
      </c>
      <c r="E8" s="46">
        <f t="shared" ref="E8:E43" si="1">D8/D$59</f>
        <v>2.8169014084507043E-2</v>
      </c>
      <c r="F8">
        <v>0</v>
      </c>
      <c r="G8" s="9">
        <f t="shared" ref="G8:G43" si="2">F8/F$59</f>
        <v>0</v>
      </c>
      <c r="H8" s="14">
        <f t="shared" ref="H8:H58" si="3">SUM(B8,D8,F8)</f>
        <v>27</v>
      </c>
      <c r="I8" s="9">
        <f t="shared" ref="I8:I43" si="4">H8/H$59</f>
        <v>2.5543992431409649E-2</v>
      </c>
    </row>
    <row r="9" spans="1:9" x14ac:dyDescent="0.25">
      <c r="A9" t="s">
        <v>75</v>
      </c>
      <c r="B9">
        <v>5</v>
      </c>
      <c r="C9" s="9">
        <f t="shared" si="0"/>
        <v>6.8306010928961746E-3</v>
      </c>
      <c r="D9" s="45">
        <v>1</v>
      </c>
      <c r="E9" s="46">
        <f t="shared" si="1"/>
        <v>7.0422535211267607E-3</v>
      </c>
      <c r="F9">
        <v>0</v>
      </c>
      <c r="G9" s="9">
        <f t="shared" si="2"/>
        <v>0</v>
      </c>
      <c r="H9" s="14">
        <f t="shared" si="3"/>
        <v>6</v>
      </c>
      <c r="I9" s="9">
        <f t="shared" si="4"/>
        <v>5.6764427625354778E-3</v>
      </c>
    </row>
    <row r="10" spans="1:9" x14ac:dyDescent="0.25">
      <c r="A10" t="s">
        <v>76</v>
      </c>
      <c r="B10" s="1">
        <v>7</v>
      </c>
      <c r="C10" s="9">
        <f t="shared" si="0"/>
        <v>9.562841530054645E-3</v>
      </c>
      <c r="D10" s="10">
        <v>0</v>
      </c>
      <c r="E10" s="46">
        <f t="shared" si="1"/>
        <v>0</v>
      </c>
      <c r="F10" s="1">
        <v>0</v>
      </c>
      <c r="G10" s="9">
        <f t="shared" si="2"/>
        <v>0</v>
      </c>
      <c r="H10" s="14">
        <f t="shared" si="3"/>
        <v>7</v>
      </c>
      <c r="I10" s="9">
        <f t="shared" si="4"/>
        <v>6.6225165562913907E-3</v>
      </c>
    </row>
    <row r="11" spans="1:9" x14ac:dyDescent="0.25">
      <c r="A11" t="s">
        <v>79</v>
      </c>
      <c r="B11" s="1">
        <v>0</v>
      </c>
      <c r="C11" s="9">
        <f t="shared" si="0"/>
        <v>0</v>
      </c>
      <c r="D11" s="10">
        <v>0</v>
      </c>
      <c r="E11" s="46">
        <f t="shared" si="1"/>
        <v>0</v>
      </c>
      <c r="F11" s="1">
        <v>0</v>
      </c>
      <c r="G11" s="9">
        <f t="shared" si="2"/>
        <v>0</v>
      </c>
      <c r="H11" s="14">
        <f t="shared" si="3"/>
        <v>0</v>
      </c>
      <c r="I11" s="9">
        <f t="shared" si="4"/>
        <v>0</v>
      </c>
    </row>
    <row r="12" spans="1:9" x14ac:dyDescent="0.25">
      <c r="A12" t="s">
        <v>77</v>
      </c>
      <c r="B12" s="10">
        <v>20</v>
      </c>
      <c r="C12" s="9">
        <f t="shared" si="0"/>
        <v>2.7322404371584699E-2</v>
      </c>
      <c r="D12" s="10">
        <v>0</v>
      </c>
      <c r="E12" s="46">
        <f t="shared" si="1"/>
        <v>0</v>
      </c>
      <c r="F12" s="10">
        <v>0</v>
      </c>
      <c r="G12" s="9">
        <f t="shared" si="2"/>
        <v>0</v>
      </c>
      <c r="H12" s="14">
        <f t="shared" si="3"/>
        <v>20</v>
      </c>
      <c r="I12" s="9">
        <f t="shared" si="4"/>
        <v>1.8921475875118259E-2</v>
      </c>
    </row>
    <row r="13" spans="1:9" x14ac:dyDescent="0.25">
      <c r="A13" t="s">
        <v>78</v>
      </c>
      <c r="B13" s="19">
        <v>161</v>
      </c>
      <c r="C13" s="20">
        <f t="shared" si="0"/>
        <v>0.21994535519125682</v>
      </c>
      <c r="D13" s="10">
        <v>3</v>
      </c>
      <c r="E13" s="46">
        <f t="shared" si="1"/>
        <v>2.1126760563380281E-2</v>
      </c>
      <c r="F13" s="10">
        <v>0</v>
      </c>
      <c r="G13" s="9">
        <f t="shared" si="2"/>
        <v>0</v>
      </c>
      <c r="H13" s="32">
        <f t="shared" si="3"/>
        <v>164</v>
      </c>
      <c r="I13" s="33">
        <f t="shared" si="4"/>
        <v>0.15515610217596973</v>
      </c>
    </row>
    <row r="14" spans="1:9" x14ac:dyDescent="0.25">
      <c r="A14" t="s">
        <v>220</v>
      </c>
      <c r="B14" s="10">
        <v>3</v>
      </c>
      <c r="C14" s="46">
        <f t="shared" si="0"/>
        <v>4.0983606557377051E-3</v>
      </c>
      <c r="D14" s="10">
        <v>0</v>
      </c>
      <c r="E14" s="46">
        <f t="shared" si="1"/>
        <v>0</v>
      </c>
      <c r="F14" s="10">
        <v>0</v>
      </c>
      <c r="G14" s="9">
        <f t="shared" si="2"/>
        <v>0</v>
      </c>
      <c r="H14" s="34">
        <f t="shared" si="3"/>
        <v>3</v>
      </c>
      <c r="I14" s="46">
        <f t="shared" si="4"/>
        <v>2.8382213812677389E-3</v>
      </c>
    </row>
    <row r="15" spans="1:9" x14ac:dyDescent="0.25">
      <c r="A15" t="s">
        <v>228</v>
      </c>
      <c r="B15" s="10">
        <v>3</v>
      </c>
      <c r="C15" s="46">
        <f t="shared" si="0"/>
        <v>4.0983606557377051E-3</v>
      </c>
      <c r="D15" s="10">
        <v>4</v>
      </c>
      <c r="E15" s="46">
        <f t="shared" si="1"/>
        <v>2.8169014084507043E-2</v>
      </c>
      <c r="F15" s="10">
        <v>0</v>
      </c>
      <c r="G15" s="9">
        <f t="shared" si="2"/>
        <v>0</v>
      </c>
      <c r="H15" s="34">
        <f t="shared" si="3"/>
        <v>7</v>
      </c>
      <c r="I15" s="46">
        <f t="shared" si="4"/>
        <v>6.6225165562913907E-3</v>
      </c>
    </row>
    <row r="16" spans="1:9" x14ac:dyDescent="0.25">
      <c r="A16" t="s">
        <v>216</v>
      </c>
      <c r="B16" s="10">
        <v>0</v>
      </c>
      <c r="C16" s="46">
        <f t="shared" si="0"/>
        <v>0</v>
      </c>
      <c r="D16" s="10">
        <v>2</v>
      </c>
      <c r="E16" s="46">
        <f t="shared" si="1"/>
        <v>1.4084507042253521E-2</v>
      </c>
      <c r="F16" s="10">
        <v>0</v>
      </c>
      <c r="G16" s="9">
        <f t="shared" si="2"/>
        <v>0</v>
      </c>
      <c r="H16" s="34">
        <f t="shared" si="3"/>
        <v>2</v>
      </c>
      <c r="I16" s="46">
        <f t="shared" si="4"/>
        <v>1.8921475875118259E-3</v>
      </c>
    </row>
    <row r="17" spans="1:9" x14ac:dyDescent="0.25">
      <c r="A17" t="s">
        <v>80</v>
      </c>
      <c r="B17" s="19">
        <v>137</v>
      </c>
      <c r="C17" s="20">
        <f t="shared" si="0"/>
        <v>0.1871584699453552</v>
      </c>
      <c r="D17" s="22">
        <v>11</v>
      </c>
      <c r="E17" s="23">
        <f t="shared" si="1"/>
        <v>7.746478873239436E-2</v>
      </c>
      <c r="F17" s="10">
        <v>0</v>
      </c>
      <c r="G17" s="9">
        <f t="shared" si="2"/>
        <v>0</v>
      </c>
      <c r="H17" s="32">
        <f t="shared" si="3"/>
        <v>148</v>
      </c>
      <c r="I17" s="33">
        <f t="shared" si="4"/>
        <v>0.14001892147587511</v>
      </c>
    </row>
    <row r="18" spans="1:9" x14ac:dyDescent="0.25">
      <c r="A18" t="s">
        <v>81</v>
      </c>
      <c r="B18" s="10">
        <v>0</v>
      </c>
      <c r="C18" s="9">
        <f t="shared" si="0"/>
        <v>0</v>
      </c>
      <c r="D18" s="10">
        <v>0</v>
      </c>
      <c r="E18" s="46">
        <f t="shared" si="1"/>
        <v>0</v>
      </c>
      <c r="F18" s="10">
        <v>0</v>
      </c>
      <c r="G18" s="9">
        <f t="shared" si="2"/>
        <v>0</v>
      </c>
      <c r="H18" s="14">
        <f t="shared" si="3"/>
        <v>0</v>
      </c>
      <c r="I18" s="9">
        <f t="shared" si="4"/>
        <v>0</v>
      </c>
    </row>
    <row r="19" spans="1:9" x14ac:dyDescent="0.25">
      <c r="A19" t="s">
        <v>82</v>
      </c>
      <c r="B19" s="10">
        <v>12</v>
      </c>
      <c r="C19" s="9">
        <f t="shared" si="0"/>
        <v>1.6393442622950821E-2</v>
      </c>
      <c r="D19" s="10">
        <v>0</v>
      </c>
      <c r="E19" s="46">
        <f t="shared" si="1"/>
        <v>0</v>
      </c>
      <c r="F19" s="10">
        <v>0</v>
      </c>
      <c r="G19" s="9">
        <f t="shared" si="2"/>
        <v>0</v>
      </c>
      <c r="H19" s="14">
        <f t="shared" si="3"/>
        <v>12</v>
      </c>
      <c r="I19" s="9">
        <f t="shared" si="4"/>
        <v>1.1352885525070956E-2</v>
      </c>
    </row>
    <row r="20" spans="1:9" x14ac:dyDescent="0.25">
      <c r="A20" t="s">
        <v>83</v>
      </c>
      <c r="B20" s="10">
        <v>9</v>
      </c>
      <c r="C20" s="9">
        <f t="shared" si="0"/>
        <v>1.2295081967213115E-2</v>
      </c>
      <c r="D20" s="10">
        <v>2</v>
      </c>
      <c r="E20" s="46">
        <f t="shared" si="1"/>
        <v>1.4084507042253521E-2</v>
      </c>
      <c r="F20" s="10">
        <v>0</v>
      </c>
      <c r="G20" s="9">
        <f t="shared" si="2"/>
        <v>0</v>
      </c>
      <c r="H20" s="14">
        <f t="shared" si="3"/>
        <v>11</v>
      </c>
      <c r="I20" s="9">
        <f t="shared" si="4"/>
        <v>1.0406811731315043E-2</v>
      </c>
    </row>
    <row r="21" spans="1:9" x14ac:dyDescent="0.25">
      <c r="A21" t="s">
        <v>85</v>
      </c>
      <c r="B21" s="10">
        <v>21</v>
      </c>
      <c r="C21" s="9">
        <f t="shared" si="0"/>
        <v>2.8688524590163935E-2</v>
      </c>
      <c r="D21" s="10">
        <v>9</v>
      </c>
      <c r="E21" s="46">
        <f t="shared" si="1"/>
        <v>6.3380281690140844E-2</v>
      </c>
      <c r="F21" s="10">
        <v>0</v>
      </c>
      <c r="G21" s="9">
        <f t="shared" si="2"/>
        <v>0</v>
      </c>
      <c r="H21" s="14">
        <f t="shared" si="3"/>
        <v>30</v>
      </c>
      <c r="I21" s="9">
        <f t="shared" si="4"/>
        <v>2.8382213812677391E-2</v>
      </c>
    </row>
    <row r="22" spans="1:9" x14ac:dyDescent="0.25">
      <c r="A22" t="s">
        <v>86</v>
      </c>
      <c r="B22" s="10">
        <v>17</v>
      </c>
      <c r="C22" s="9">
        <f t="shared" si="0"/>
        <v>2.3224043715846996E-2</v>
      </c>
      <c r="D22" s="22">
        <v>17</v>
      </c>
      <c r="E22" s="23">
        <f t="shared" si="1"/>
        <v>0.11971830985915492</v>
      </c>
      <c r="F22" s="10">
        <v>0</v>
      </c>
      <c r="G22" s="9">
        <f t="shared" si="2"/>
        <v>0</v>
      </c>
      <c r="H22" s="14">
        <f t="shared" si="3"/>
        <v>34</v>
      </c>
      <c r="I22" s="9">
        <f t="shared" si="4"/>
        <v>3.2166508987701042E-2</v>
      </c>
    </row>
    <row r="23" spans="1:9" x14ac:dyDescent="0.25">
      <c r="A23" t="s">
        <v>87</v>
      </c>
      <c r="B23" s="10">
        <v>4</v>
      </c>
      <c r="C23" s="9">
        <f t="shared" si="0"/>
        <v>5.4644808743169399E-3</v>
      </c>
      <c r="D23" s="10">
        <v>0</v>
      </c>
      <c r="E23" s="46">
        <f t="shared" si="1"/>
        <v>0</v>
      </c>
      <c r="F23" s="10">
        <v>4</v>
      </c>
      <c r="G23" s="9">
        <f t="shared" si="2"/>
        <v>2.185792349726776E-2</v>
      </c>
      <c r="H23" s="14">
        <f t="shared" si="3"/>
        <v>8</v>
      </c>
      <c r="I23" s="9">
        <f t="shared" si="4"/>
        <v>7.5685903500473037E-3</v>
      </c>
    </row>
    <row r="24" spans="1:9" x14ac:dyDescent="0.25">
      <c r="A24" t="s">
        <v>88</v>
      </c>
      <c r="B24" s="19">
        <v>37</v>
      </c>
      <c r="C24" s="20">
        <f t="shared" si="0"/>
        <v>5.0546448087431695E-2</v>
      </c>
      <c r="D24" s="10">
        <v>6</v>
      </c>
      <c r="E24" s="46">
        <f t="shared" si="1"/>
        <v>4.2253521126760563E-2</v>
      </c>
      <c r="F24" s="25">
        <v>75</v>
      </c>
      <c r="G24" s="26">
        <f t="shared" si="2"/>
        <v>0.4098360655737705</v>
      </c>
      <c r="H24" s="32">
        <f t="shared" si="3"/>
        <v>118</v>
      </c>
      <c r="I24" s="33">
        <f t="shared" si="4"/>
        <v>0.11163670766319773</v>
      </c>
    </row>
    <row r="25" spans="1:9" x14ac:dyDescent="0.25">
      <c r="A25" t="s">
        <v>89</v>
      </c>
      <c r="B25" s="10">
        <v>5</v>
      </c>
      <c r="C25" s="9">
        <f t="shared" si="0"/>
        <v>6.8306010928961746E-3</v>
      </c>
      <c r="D25" s="10">
        <v>0</v>
      </c>
      <c r="E25" s="46">
        <f t="shared" si="1"/>
        <v>0</v>
      </c>
      <c r="F25" s="10">
        <v>0</v>
      </c>
      <c r="G25" s="9">
        <f t="shared" si="2"/>
        <v>0</v>
      </c>
      <c r="H25" s="14">
        <f t="shared" si="3"/>
        <v>5</v>
      </c>
      <c r="I25" s="9">
        <f t="shared" si="4"/>
        <v>4.7303689687795648E-3</v>
      </c>
    </row>
    <row r="26" spans="1:9" x14ac:dyDescent="0.25">
      <c r="A26" t="s">
        <v>209</v>
      </c>
      <c r="B26" s="10">
        <v>7</v>
      </c>
      <c r="C26" s="9">
        <f t="shared" si="0"/>
        <v>9.562841530054645E-3</v>
      </c>
      <c r="D26" s="10">
        <v>7</v>
      </c>
      <c r="E26" s="46">
        <f t="shared" si="1"/>
        <v>4.9295774647887321E-2</v>
      </c>
      <c r="F26" s="10">
        <v>0</v>
      </c>
      <c r="G26" s="9">
        <f t="shared" si="2"/>
        <v>0</v>
      </c>
      <c r="H26" s="14">
        <f t="shared" si="3"/>
        <v>14</v>
      </c>
      <c r="I26" s="9">
        <f t="shared" si="4"/>
        <v>1.3245033112582781E-2</v>
      </c>
    </row>
    <row r="27" spans="1:9" x14ac:dyDescent="0.25">
      <c r="A27" t="s">
        <v>90</v>
      </c>
      <c r="B27" s="10">
        <v>1</v>
      </c>
      <c r="C27" s="46">
        <f t="shared" si="0"/>
        <v>1.366120218579235E-3</v>
      </c>
      <c r="D27" s="10">
        <v>1</v>
      </c>
      <c r="E27" s="46">
        <f t="shared" si="1"/>
        <v>7.0422535211267607E-3</v>
      </c>
      <c r="F27" s="10">
        <v>0</v>
      </c>
      <c r="G27" s="9">
        <f t="shared" si="2"/>
        <v>0</v>
      </c>
      <c r="H27" s="34">
        <f t="shared" si="3"/>
        <v>2</v>
      </c>
      <c r="I27" s="46">
        <f t="shared" si="4"/>
        <v>1.8921475875118259E-3</v>
      </c>
    </row>
    <row r="28" spans="1:9" x14ac:dyDescent="0.25">
      <c r="A28" t="s">
        <v>91</v>
      </c>
      <c r="B28" s="10">
        <v>2</v>
      </c>
      <c r="C28" s="9">
        <f t="shared" si="0"/>
        <v>2.7322404371584699E-3</v>
      </c>
      <c r="D28" s="10">
        <v>1</v>
      </c>
      <c r="E28" s="46">
        <f t="shared" si="1"/>
        <v>7.0422535211267607E-3</v>
      </c>
      <c r="F28" s="10">
        <v>0</v>
      </c>
      <c r="G28" s="9">
        <f t="shared" si="2"/>
        <v>0</v>
      </c>
      <c r="H28" s="34">
        <f t="shared" si="3"/>
        <v>3</v>
      </c>
      <c r="I28" s="46">
        <f t="shared" si="4"/>
        <v>2.8382213812677389E-3</v>
      </c>
    </row>
    <row r="29" spans="1:9" x14ac:dyDescent="0.25">
      <c r="A29" t="s">
        <v>92</v>
      </c>
      <c r="B29" s="10">
        <v>7</v>
      </c>
      <c r="C29" s="9">
        <f t="shared" si="0"/>
        <v>9.562841530054645E-3</v>
      </c>
      <c r="D29" s="10">
        <v>0</v>
      </c>
      <c r="E29" s="46">
        <f t="shared" si="1"/>
        <v>0</v>
      </c>
      <c r="F29" s="10">
        <v>0</v>
      </c>
      <c r="G29" s="9">
        <f t="shared" si="2"/>
        <v>0</v>
      </c>
      <c r="H29" s="34">
        <f t="shared" si="3"/>
        <v>7</v>
      </c>
      <c r="I29" s="46">
        <f t="shared" si="4"/>
        <v>6.6225165562913907E-3</v>
      </c>
    </row>
    <row r="30" spans="1:9" x14ac:dyDescent="0.25">
      <c r="A30" t="s">
        <v>93</v>
      </c>
      <c r="B30" s="10">
        <v>2</v>
      </c>
      <c r="C30" s="9">
        <f t="shared" si="0"/>
        <v>2.7322404371584699E-3</v>
      </c>
      <c r="D30" s="10">
        <v>0</v>
      </c>
      <c r="E30" s="46">
        <f t="shared" si="1"/>
        <v>0</v>
      </c>
      <c r="F30" s="10">
        <v>0</v>
      </c>
      <c r="G30" s="9">
        <f t="shared" si="2"/>
        <v>0</v>
      </c>
      <c r="H30" s="34">
        <f t="shared" si="3"/>
        <v>2</v>
      </c>
      <c r="I30" s="46">
        <f t="shared" si="4"/>
        <v>1.8921475875118259E-3</v>
      </c>
    </row>
    <row r="31" spans="1:9" x14ac:dyDescent="0.25">
      <c r="A31" t="s">
        <v>94</v>
      </c>
      <c r="B31" s="10">
        <v>2</v>
      </c>
      <c r="C31" s="9">
        <f t="shared" si="0"/>
        <v>2.7322404371584699E-3</v>
      </c>
      <c r="D31" s="10">
        <v>9</v>
      </c>
      <c r="E31" s="46">
        <f t="shared" si="1"/>
        <v>6.3380281690140844E-2</v>
      </c>
      <c r="F31" s="10">
        <v>0</v>
      </c>
      <c r="G31" s="9">
        <f t="shared" si="2"/>
        <v>0</v>
      </c>
      <c r="H31" s="34">
        <f t="shared" si="3"/>
        <v>11</v>
      </c>
      <c r="I31" s="46">
        <f t="shared" si="4"/>
        <v>1.0406811731315043E-2</v>
      </c>
    </row>
    <row r="32" spans="1:9" x14ac:dyDescent="0.25">
      <c r="A32" t="s">
        <v>95</v>
      </c>
      <c r="B32" s="10">
        <v>2</v>
      </c>
      <c r="C32" s="9">
        <f t="shared" si="0"/>
        <v>2.7322404371584699E-3</v>
      </c>
      <c r="D32" s="10">
        <v>2</v>
      </c>
      <c r="E32" s="46">
        <f t="shared" si="1"/>
        <v>1.4084507042253521E-2</v>
      </c>
      <c r="F32" s="10">
        <v>0</v>
      </c>
      <c r="G32" s="9">
        <f t="shared" si="2"/>
        <v>0</v>
      </c>
      <c r="H32" s="34">
        <f t="shared" si="3"/>
        <v>4</v>
      </c>
      <c r="I32" s="46">
        <f t="shared" si="4"/>
        <v>3.7842951750236518E-3</v>
      </c>
    </row>
    <row r="33" spans="1:9" x14ac:dyDescent="0.25">
      <c r="A33" t="s">
        <v>96</v>
      </c>
      <c r="B33" s="10">
        <v>0</v>
      </c>
      <c r="C33" s="9">
        <f t="shared" si="0"/>
        <v>0</v>
      </c>
      <c r="D33" s="10">
        <v>0</v>
      </c>
      <c r="E33" s="46">
        <f t="shared" si="1"/>
        <v>0</v>
      </c>
      <c r="F33" s="10">
        <v>0</v>
      </c>
      <c r="G33" s="9">
        <f t="shared" si="2"/>
        <v>0</v>
      </c>
      <c r="H33" s="34">
        <f t="shared" si="3"/>
        <v>0</v>
      </c>
      <c r="I33" s="46">
        <f t="shared" si="4"/>
        <v>0</v>
      </c>
    </row>
    <row r="34" spans="1:9" x14ac:dyDescent="0.25">
      <c r="A34" t="s">
        <v>98</v>
      </c>
      <c r="B34" s="10">
        <v>24</v>
      </c>
      <c r="C34" s="46">
        <f t="shared" si="0"/>
        <v>3.2786885245901641E-2</v>
      </c>
      <c r="D34" s="22">
        <v>19</v>
      </c>
      <c r="E34" s="23">
        <f t="shared" si="1"/>
        <v>0.13380281690140844</v>
      </c>
      <c r="F34" s="10">
        <v>1</v>
      </c>
      <c r="G34" s="9">
        <f t="shared" si="2"/>
        <v>5.4644808743169399E-3</v>
      </c>
      <c r="H34" s="34">
        <f t="shared" si="3"/>
        <v>44</v>
      </c>
      <c r="I34" s="46">
        <f t="shared" si="4"/>
        <v>4.1627246925260174E-2</v>
      </c>
    </row>
    <row r="35" spans="1:9" x14ac:dyDescent="0.25">
      <c r="A35" t="s">
        <v>113</v>
      </c>
      <c r="B35" s="10">
        <v>10</v>
      </c>
      <c r="C35" s="9">
        <f t="shared" si="0"/>
        <v>1.3661202185792349E-2</v>
      </c>
      <c r="D35" s="10">
        <v>3</v>
      </c>
      <c r="E35" s="46">
        <f t="shared" si="1"/>
        <v>2.1126760563380281E-2</v>
      </c>
      <c r="F35" s="10">
        <v>0</v>
      </c>
      <c r="G35" s="9">
        <f t="shared" si="2"/>
        <v>0</v>
      </c>
      <c r="H35" s="34">
        <f t="shared" si="3"/>
        <v>13</v>
      </c>
      <c r="I35" s="46">
        <f t="shared" si="4"/>
        <v>1.2298959318826869E-2</v>
      </c>
    </row>
    <row r="36" spans="1:9" x14ac:dyDescent="0.25">
      <c r="A36" t="s">
        <v>99</v>
      </c>
      <c r="B36" s="10">
        <v>16</v>
      </c>
      <c r="C36" s="9">
        <f t="shared" si="0"/>
        <v>2.185792349726776E-2</v>
      </c>
      <c r="D36" s="10">
        <v>1</v>
      </c>
      <c r="E36" s="46">
        <f t="shared" si="1"/>
        <v>7.0422535211267607E-3</v>
      </c>
      <c r="F36" s="10">
        <v>8</v>
      </c>
      <c r="G36" s="46">
        <f t="shared" si="2"/>
        <v>4.3715846994535519E-2</v>
      </c>
      <c r="H36" s="34">
        <f t="shared" si="3"/>
        <v>25</v>
      </c>
      <c r="I36" s="46">
        <f t="shared" si="4"/>
        <v>2.3651844843897825E-2</v>
      </c>
    </row>
    <row r="37" spans="1:9" x14ac:dyDescent="0.25">
      <c r="A37" t="s">
        <v>210</v>
      </c>
      <c r="B37" s="10">
        <v>14</v>
      </c>
      <c r="C37" s="9">
        <f t="shared" si="0"/>
        <v>1.912568306010929E-2</v>
      </c>
      <c r="D37" s="10">
        <v>4</v>
      </c>
      <c r="E37" s="46">
        <f t="shared" si="1"/>
        <v>2.8169014084507043E-2</v>
      </c>
      <c r="F37" s="10">
        <v>0</v>
      </c>
      <c r="G37" s="46">
        <f t="shared" si="2"/>
        <v>0</v>
      </c>
      <c r="H37" s="34">
        <f t="shared" si="3"/>
        <v>18</v>
      </c>
      <c r="I37" s="46">
        <f t="shared" si="4"/>
        <v>1.7029328287606435E-2</v>
      </c>
    </row>
    <row r="38" spans="1:9" x14ac:dyDescent="0.25">
      <c r="A38" t="s">
        <v>238</v>
      </c>
      <c r="B38" s="10">
        <v>2</v>
      </c>
      <c r="C38" s="9">
        <f t="shared" si="0"/>
        <v>2.7322404371584699E-3</v>
      </c>
      <c r="D38" s="10">
        <v>6</v>
      </c>
      <c r="E38" s="46">
        <f t="shared" si="1"/>
        <v>4.2253521126760563E-2</v>
      </c>
      <c r="F38" s="10">
        <v>0</v>
      </c>
      <c r="G38" s="46">
        <f t="shared" si="2"/>
        <v>0</v>
      </c>
      <c r="H38" s="34">
        <f t="shared" si="3"/>
        <v>8</v>
      </c>
      <c r="I38" s="46">
        <f t="shared" si="4"/>
        <v>7.5685903500473037E-3</v>
      </c>
    </row>
    <row r="39" spans="1:9" x14ac:dyDescent="0.25">
      <c r="A39" t="s">
        <v>112</v>
      </c>
      <c r="B39" s="19">
        <v>33</v>
      </c>
      <c r="C39" s="20">
        <f t="shared" si="0"/>
        <v>4.5081967213114756E-2</v>
      </c>
      <c r="D39" s="10">
        <v>4</v>
      </c>
      <c r="E39" s="46">
        <f t="shared" si="1"/>
        <v>2.8169014084507043E-2</v>
      </c>
      <c r="F39" s="10">
        <v>0</v>
      </c>
      <c r="G39" s="9">
        <f t="shared" si="2"/>
        <v>0</v>
      </c>
      <c r="H39" s="34">
        <f t="shared" si="3"/>
        <v>37</v>
      </c>
      <c r="I39" s="46">
        <f t="shared" si="4"/>
        <v>3.5004730368968777E-2</v>
      </c>
    </row>
    <row r="40" spans="1:9" x14ac:dyDescent="0.25">
      <c r="A40" t="s">
        <v>101</v>
      </c>
      <c r="B40" s="10">
        <v>0</v>
      </c>
      <c r="C40" s="9">
        <f t="shared" si="0"/>
        <v>0</v>
      </c>
      <c r="D40" s="10">
        <v>0</v>
      </c>
      <c r="E40" s="46">
        <f t="shared" si="1"/>
        <v>0</v>
      </c>
      <c r="F40" s="10">
        <v>0</v>
      </c>
      <c r="G40" s="9">
        <f t="shared" si="2"/>
        <v>0</v>
      </c>
      <c r="H40" s="34">
        <f t="shared" si="3"/>
        <v>0</v>
      </c>
      <c r="I40" s="46">
        <f t="shared" si="4"/>
        <v>0</v>
      </c>
    </row>
    <row r="41" spans="1:9" x14ac:dyDescent="0.25">
      <c r="A41" t="s">
        <v>218</v>
      </c>
      <c r="B41" s="10">
        <v>20</v>
      </c>
      <c r="C41" s="9">
        <f t="shared" si="0"/>
        <v>2.7322404371584699E-2</v>
      </c>
      <c r="D41" s="10">
        <v>2</v>
      </c>
      <c r="E41" s="46">
        <f t="shared" si="1"/>
        <v>1.4084507042253521E-2</v>
      </c>
      <c r="F41" s="10">
        <v>12</v>
      </c>
      <c r="G41" s="9">
        <f t="shared" si="2"/>
        <v>6.5573770491803282E-2</v>
      </c>
      <c r="H41" s="34">
        <f t="shared" si="3"/>
        <v>34</v>
      </c>
      <c r="I41" s="46">
        <f t="shared" si="4"/>
        <v>3.2166508987701042E-2</v>
      </c>
    </row>
    <row r="42" spans="1:9" x14ac:dyDescent="0.25">
      <c r="A42" t="s">
        <v>102</v>
      </c>
      <c r="B42" s="10">
        <v>0</v>
      </c>
      <c r="C42" s="9">
        <f t="shared" si="0"/>
        <v>0</v>
      </c>
      <c r="D42" s="10">
        <v>0</v>
      </c>
      <c r="E42" s="46">
        <f t="shared" si="1"/>
        <v>0</v>
      </c>
      <c r="F42" s="25">
        <v>56</v>
      </c>
      <c r="G42" s="26">
        <f t="shared" si="2"/>
        <v>0.30601092896174864</v>
      </c>
      <c r="H42" s="32">
        <f t="shared" si="3"/>
        <v>56</v>
      </c>
      <c r="I42" s="33">
        <f t="shared" si="4"/>
        <v>5.2980132450331126E-2</v>
      </c>
    </row>
    <row r="43" spans="1:9" x14ac:dyDescent="0.25">
      <c r="A43" t="s">
        <v>221</v>
      </c>
      <c r="B43" s="10">
        <v>0</v>
      </c>
      <c r="C43" s="9">
        <f t="shared" si="0"/>
        <v>0</v>
      </c>
      <c r="D43" s="10">
        <v>0</v>
      </c>
      <c r="E43" s="46">
        <f t="shared" si="1"/>
        <v>0</v>
      </c>
      <c r="F43" s="10">
        <v>0</v>
      </c>
      <c r="G43" s="46">
        <f t="shared" si="2"/>
        <v>0</v>
      </c>
      <c r="H43" s="34">
        <f t="shared" si="3"/>
        <v>0</v>
      </c>
      <c r="I43" s="46">
        <f t="shared" si="4"/>
        <v>0</v>
      </c>
    </row>
    <row r="44" spans="1:9" x14ac:dyDescent="0.25">
      <c r="B44" s="10"/>
      <c r="C44" s="9"/>
      <c r="D44" s="10"/>
      <c r="E44" s="9"/>
      <c r="F44" s="10"/>
      <c r="G44" s="46"/>
      <c r="H44" s="34"/>
      <c r="I44" s="46"/>
    </row>
    <row r="45" spans="1:9" x14ac:dyDescent="0.25">
      <c r="B45" s="10"/>
      <c r="C45" s="9"/>
      <c r="D45" s="10"/>
      <c r="E45" s="9"/>
      <c r="F45" s="10"/>
      <c r="G45" s="46"/>
      <c r="H45" s="34"/>
      <c r="I45" s="46"/>
    </row>
    <row r="46" spans="1:9" x14ac:dyDescent="0.25">
      <c r="B46" s="10"/>
      <c r="C46" s="9"/>
      <c r="D46" s="10"/>
      <c r="E46" s="9"/>
      <c r="F46" s="10"/>
      <c r="G46" s="46"/>
      <c r="H46" s="34"/>
      <c r="I46" s="46"/>
    </row>
    <row r="47" spans="1:9" x14ac:dyDescent="0.25">
      <c r="B47" s="51" t="s">
        <v>59</v>
      </c>
      <c r="C47" s="51"/>
      <c r="D47" s="51" t="s">
        <v>61</v>
      </c>
      <c r="E47" s="51"/>
      <c r="F47" s="51" t="s">
        <v>60</v>
      </c>
      <c r="G47" s="51"/>
      <c r="H47" s="51" t="s">
        <v>4</v>
      </c>
      <c r="I47" s="51"/>
    </row>
    <row r="48" spans="1:9" x14ac:dyDescent="0.25">
      <c r="A48" s="39" t="s">
        <v>73</v>
      </c>
      <c r="B48" s="8" t="s">
        <v>53</v>
      </c>
      <c r="C48" s="8" t="s">
        <v>54</v>
      </c>
      <c r="D48" s="8" t="s">
        <v>53</v>
      </c>
      <c r="E48" s="8" t="s">
        <v>54</v>
      </c>
      <c r="F48" s="8" t="s">
        <v>53</v>
      </c>
      <c r="G48" s="8" t="s">
        <v>54</v>
      </c>
      <c r="H48" s="8" t="s">
        <v>53</v>
      </c>
      <c r="I48" s="8" t="s">
        <v>54</v>
      </c>
    </row>
    <row r="49" spans="1:9" x14ac:dyDescent="0.25">
      <c r="A49" t="s">
        <v>103</v>
      </c>
      <c r="B49" s="10">
        <v>23</v>
      </c>
      <c r="C49" s="46">
        <f t="shared" ref="C49:C58" si="5">B49/B$59</f>
        <v>3.1420765027322405E-2</v>
      </c>
      <c r="D49" s="10">
        <v>5</v>
      </c>
      <c r="E49" s="9">
        <f t="shared" ref="E49:E58" si="6">D49/D$59</f>
        <v>3.5211267605633804E-2</v>
      </c>
      <c r="F49" s="10">
        <v>0</v>
      </c>
      <c r="G49" s="9">
        <f t="shared" ref="G49:G58" si="7">F49/F$59</f>
        <v>0</v>
      </c>
      <c r="H49" s="14">
        <f t="shared" si="3"/>
        <v>28</v>
      </c>
      <c r="I49" s="9">
        <f t="shared" ref="I49:I58" si="8">H49/H$59</f>
        <v>2.6490066225165563E-2</v>
      </c>
    </row>
    <row r="50" spans="1:9" x14ac:dyDescent="0.25">
      <c r="A50" t="s">
        <v>104</v>
      </c>
      <c r="B50" s="19">
        <v>47</v>
      </c>
      <c r="C50" s="20">
        <f t="shared" si="5"/>
        <v>6.4207650273224046E-2</v>
      </c>
      <c r="D50" s="10">
        <v>0</v>
      </c>
      <c r="E50" s="9">
        <f t="shared" si="6"/>
        <v>0</v>
      </c>
      <c r="F50" s="10">
        <v>0</v>
      </c>
      <c r="G50" s="9">
        <f t="shared" si="7"/>
        <v>0</v>
      </c>
      <c r="H50" s="32">
        <f t="shared" si="3"/>
        <v>47</v>
      </c>
      <c r="I50" s="33">
        <f t="shared" si="8"/>
        <v>4.4465468306527908E-2</v>
      </c>
    </row>
    <row r="51" spans="1:9" x14ac:dyDescent="0.25">
      <c r="A51" t="s">
        <v>105</v>
      </c>
      <c r="B51" s="10">
        <v>6</v>
      </c>
      <c r="C51" s="9">
        <f t="shared" si="5"/>
        <v>8.1967213114754103E-3</v>
      </c>
      <c r="D51" s="10">
        <v>0</v>
      </c>
      <c r="E51" s="9">
        <f t="shared" si="6"/>
        <v>0</v>
      </c>
      <c r="F51" s="10">
        <v>0</v>
      </c>
      <c r="G51" s="9">
        <f t="shared" si="7"/>
        <v>0</v>
      </c>
      <c r="H51" s="14">
        <f t="shared" si="3"/>
        <v>6</v>
      </c>
      <c r="I51" s="9">
        <f t="shared" si="8"/>
        <v>5.6764427625354778E-3</v>
      </c>
    </row>
    <row r="52" spans="1:9" x14ac:dyDescent="0.25">
      <c r="A52" t="s">
        <v>106</v>
      </c>
      <c r="B52" s="10">
        <v>12</v>
      </c>
      <c r="C52" s="9">
        <f t="shared" si="5"/>
        <v>1.6393442622950821E-2</v>
      </c>
      <c r="D52" s="10">
        <v>0</v>
      </c>
      <c r="E52" s="9">
        <f t="shared" si="6"/>
        <v>0</v>
      </c>
      <c r="F52" s="10">
        <v>0</v>
      </c>
      <c r="G52" s="9">
        <f t="shared" si="7"/>
        <v>0</v>
      </c>
      <c r="H52" s="14">
        <f t="shared" si="3"/>
        <v>12</v>
      </c>
      <c r="I52" s="9">
        <f t="shared" si="8"/>
        <v>1.1352885525070956E-2</v>
      </c>
    </row>
    <row r="53" spans="1:9" x14ac:dyDescent="0.25">
      <c r="A53" t="s">
        <v>107</v>
      </c>
      <c r="B53" s="10">
        <v>2</v>
      </c>
      <c r="C53" s="9">
        <f t="shared" si="5"/>
        <v>2.7322404371584699E-3</v>
      </c>
      <c r="D53" s="10">
        <v>0</v>
      </c>
      <c r="E53" s="9">
        <f t="shared" si="6"/>
        <v>0</v>
      </c>
      <c r="F53" s="10">
        <v>0</v>
      </c>
      <c r="G53" s="9">
        <f t="shared" si="7"/>
        <v>0</v>
      </c>
      <c r="H53" s="14">
        <f t="shared" si="3"/>
        <v>2</v>
      </c>
      <c r="I53" s="9">
        <f t="shared" si="8"/>
        <v>1.8921475875118259E-3</v>
      </c>
    </row>
    <row r="54" spans="1:9" x14ac:dyDescent="0.25">
      <c r="A54" t="s">
        <v>108</v>
      </c>
      <c r="B54" s="10">
        <v>4</v>
      </c>
      <c r="C54" s="9">
        <f t="shared" si="5"/>
        <v>5.4644808743169399E-3</v>
      </c>
      <c r="D54" s="10">
        <v>9</v>
      </c>
      <c r="E54" s="9">
        <f t="shared" si="6"/>
        <v>6.3380281690140844E-2</v>
      </c>
      <c r="F54" s="10">
        <v>0</v>
      </c>
      <c r="G54" s="9">
        <f t="shared" si="7"/>
        <v>0</v>
      </c>
      <c r="H54" s="14">
        <f t="shared" si="3"/>
        <v>13</v>
      </c>
      <c r="I54" s="9">
        <f t="shared" si="8"/>
        <v>1.2298959318826869E-2</v>
      </c>
    </row>
    <row r="55" spans="1:9" x14ac:dyDescent="0.25">
      <c r="A55" t="s">
        <v>223</v>
      </c>
      <c r="B55" s="10">
        <v>7</v>
      </c>
      <c r="C55" s="9">
        <f t="shared" si="5"/>
        <v>9.562841530054645E-3</v>
      </c>
      <c r="D55" s="10">
        <v>7</v>
      </c>
      <c r="E55" s="9">
        <f t="shared" si="6"/>
        <v>4.9295774647887321E-2</v>
      </c>
      <c r="F55" s="10">
        <v>0</v>
      </c>
      <c r="G55" s="9">
        <f t="shared" si="7"/>
        <v>0</v>
      </c>
      <c r="H55" s="14">
        <f t="shared" si="3"/>
        <v>14</v>
      </c>
      <c r="I55" s="9">
        <f t="shared" si="8"/>
        <v>1.3245033112582781E-2</v>
      </c>
    </row>
    <row r="56" spans="1:9" x14ac:dyDescent="0.25">
      <c r="A56" t="s">
        <v>109</v>
      </c>
      <c r="B56" s="10">
        <v>3</v>
      </c>
      <c r="C56" s="9">
        <f t="shared" si="5"/>
        <v>4.0983606557377051E-3</v>
      </c>
      <c r="D56" s="10">
        <v>1</v>
      </c>
      <c r="E56" s="9">
        <f t="shared" si="6"/>
        <v>7.0422535211267607E-3</v>
      </c>
      <c r="F56" s="25">
        <v>27</v>
      </c>
      <c r="G56" s="26">
        <f t="shared" si="7"/>
        <v>0.14754098360655737</v>
      </c>
      <c r="H56" s="14">
        <f t="shared" si="3"/>
        <v>31</v>
      </c>
      <c r="I56" s="9">
        <f t="shared" si="8"/>
        <v>2.9328287606433301E-2</v>
      </c>
    </row>
    <row r="57" spans="1:9" x14ac:dyDescent="0.25">
      <c r="A57" t="s">
        <v>110</v>
      </c>
      <c r="B57" s="10">
        <v>4</v>
      </c>
      <c r="C57" s="9">
        <f t="shared" si="5"/>
        <v>5.4644808743169399E-3</v>
      </c>
      <c r="D57" s="10">
        <v>0</v>
      </c>
      <c r="E57" s="9">
        <f t="shared" si="6"/>
        <v>0</v>
      </c>
      <c r="F57" s="10">
        <v>0</v>
      </c>
      <c r="G57" s="9">
        <f t="shared" si="7"/>
        <v>0</v>
      </c>
      <c r="H57" s="14">
        <f t="shared" si="3"/>
        <v>4</v>
      </c>
      <c r="I57" s="9">
        <f t="shared" si="8"/>
        <v>3.7842951750236518E-3</v>
      </c>
    </row>
    <row r="58" spans="1:9" ht="15.75" thickBot="1" x14ac:dyDescent="0.3">
      <c r="A58" t="s">
        <v>111</v>
      </c>
      <c r="B58" s="10">
        <v>18</v>
      </c>
      <c r="C58" s="9">
        <f t="shared" si="5"/>
        <v>2.4590163934426229E-2</v>
      </c>
      <c r="D58" s="10">
        <v>2</v>
      </c>
      <c r="E58" s="9">
        <f t="shared" si="6"/>
        <v>1.4084507042253521E-2</v>
      </c>
      <c r="F58" s="10">
        <v>0</v>
      </c>
      <c r="G58" s="9">
        <f t="shared" si="7"/>
        <v>0</v>
      </c>
      <c r="H58" s="14">
        <f t="shared" si="3"/>
        <v>20</v>
      </c>
      <c r="I58" s="9">
        <f t="shared" si="8"/>
        <v>1.8921475875118259E-2</v>
      </c>
    </row>
    <row r="59" spans="1:9" ht="15.75" thickBot="1" x14ac:dyDescent="0.3">
      <c r="A59" t="s">
        <v>4</v>
      </c>
      <c r="B59" s="4">
        <f>SUM(B8:B58)</f>
        <v>732</v>
      </c>
      <c r="C59" s="4"/>
      <c r="D59" s="4">
        <f>SUM(D8:D58)</f>
        <v>142</v>
      </c>
      <c r="E59" s="4"/>
      <c r="F59" s="4">
        <f>SUM(F8:F58)</f>
        <v>183</v>
      </c>
      <c r="G59" s="4"/>
      <c r="H59" s="15">
        <f t="shared" ref="H59" si="9">SUM(B59,D59,F59)</f>
        <v>1057</v>
      </c>
      <c r="I59" s="12">
        <f>SUM(I8:I58)</f>
        <v>0.99999999999999978</v>
      </c>
    </row>
  </sheetData>
  <mergeCells count="8">
    <mergeCell ref="B47:C47"/>
    <mergeCell ref="D47:E47"/>
    <mergeCell ref="F47:G47"/>
    <mergeCell ref="H47:I47"/>
    <mergeCell ref="B6:C6"/>
    <mergeCell ref="D6:E6"/>
    <mergeCell ref="F6:G6"/>
    <mergeCell ref="H6:I6"/>
  </mergeCells>
  <hyperlinks>
    <hyperlink ref="A1" location="'Table of Contents'!A1" display="'Table of Contents"/>
  </hyperlinks>
  <pageMargins left="0.7" right="0.51041666666666696" top="0.75" bottom="0.75" header="0.3" footer="0.3"/>
  <pageSetup orientation="portrait" r:id="rId1"/>
  <headerFooter>
    <oddHeader>&amp;C&amp;A&amp;RPage 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showRowColHeaders="0" showRuler="0" showWhiteSpace="0" zoomScaleNormal="100" zoomScaleSheetLayoutView="110" zoomScalePageLayoutView="70" workbookViewId="0">
      <selection activeCell="B23" sqref="B23"/>
    </sheetView>
  </sheetViews>
  <sheetFormatPr defaultRowHeight="15" x14ac:dyDescent="0.25"/>
  <cols>
    <col min="1" max="1" width="23" customWidth="1"/>
    <col min="2" max="2" width="16.28515625" customWidth="1"/>
  </cols>
  <sheetData>
    <row r="1" spans="1:5" x14ac:dyDescent="0.25">
      <c r="A1" s="41" t="s">
        <v>173</v>
      </c>
    </row>
    <row r="2" spans="1:5" ht="18.75" x14ac:dyDescent="0.3">
      <c r="A2" s="41"/>
      <c r="B2" s="54" t="s">
        <v>123</v>
      </c>
      <c r="C2" s="54"/>
      <c r="D2" s="54"/>
      <c r="E2" s="54"/>
    </row>
    <row r="3" spans="1:5" ht="18.75" x14ac:dyDescent="0.3">
      <c r="B3" s="28"/>
      <c r="C3" s="28"/>
      <c r="D3" s="28"/>
      <c r="E3" s="28"/>
    </row>
    <row r="4" spans="1:5" ht="15" customHeight="1" x14ac:dyDescent="0.25">
      <c r="A4" s="57" t="s">
        <v>124</v>
      </c>
      <c r="B4" s="53" t="s">
        <v>125</v>
      </c>
      <c r="C4" s="53" t="s">
        <v>126</v>
      </c>
      <c r="D4" s="51" t="s">
        <v>4</v>
      </c>
    </row>
    <row r="5" spans="1:5" x14ac:dyDescent="0.25">
      <c r="A5" s="57"/>
      <c r="B5" s="53"/>
      <c r="C5" s="53"/>
      <c r="D5" s="51"/>
    </row>
    <row r="6" spans="1:5" x14ac:dyDescent="0.25">
      <c r="A6" t="s">
        <v>127</v>
      </c>
      <c r="B6">
        <v>0</v>
      </c>
      <c r="C6">
        <v>46</v>
      </c>
      <c r="D6">
        <f t="shared" ref="D6:D24" si="0">SUM(B6:C6)</f>
        <v>46</v>
      </c>
    </row>
    <row r="7" spans="1:5" x14ac:dyDescent="0.25">
      <c r="A7" t="s">
        <v>128</v>
      </c>
      <c r="B7">
        <v>3</v>
      </c>
      <c r="C7">
        <v>17</v>
      </c>
      <c r="D7">
        <f t="shared" si="0"/>
        <v>20</v>
      </c>
    </row>
    <row r="8" spans="1:5" x14ac:dyDescent="0.25">
      <c r="A8" t="s">
        <v>129</v>
      </c>
      <c r="B8">
        <v>6</v>
      </c>
      <c r="C8">
        <v>15</v>
      </c>
      <c r="D8">
        <f t="shared" si="0"/>
        <v>21</v>
      </c>
    </row>
    <row r="9" spans="1:5" x14ac:dyDescent="0.25">
      <c r="A9" t="s">
        <v>130</v>
      </c>
      <c r="B9">
        <v>0</v>
      </c>
      <c r="C9">
        <v>16</v>
      </c>
      <c r="D9">
        <f t="shared" si="0"/>
        <v>16</v>
      </c>
    </row>
    <row r="10" spans="1:5" x14ac:dyDescent="0.25">
      <c r="A10" t="s">
        <v>131</v>
      </c>
      <c r="B10">
        <v>0</v>
      </c>
      <c r="C10">
        <v>16</v>
      </c>
      <c r="D10">
        <f t="shared" si="0"/>
        <v>16</v>
      </c>
    </row>
    <row r="11" spans="1:5" x14ac:dyDescent="0.25">
      <c r="A11" t="s">
        <v>132</v>
      </c>
      <c r="B11">
        <v>0</v>
      </c>
      <c r="C11">
        <v>37</v>
      </c>
      <c r="D11">
        <f t="shared" si="0"/>
        <v>37</v>
      </c>
    </row>
    <row r="12" spans="1:5" x14ac:dyDescent="0.25">
      <c r="A12" t="s">
        <v>133</v>
      </c>
      <c r="B12">
        <v>0</v>
      </c>
      <c r="C12">
        <v>11</v>
      </c>
      <c r="D12">
        <f t="shared" si="0"/>
        <v>11</v>
      </c>
    </row>
    <row r="13" spans="1:5" x14ac:dyDescent="0.25">
      <c r="A13" t="s">
        <v>134</v>
      </c>
      <c r="B13">
        <v>0</v>
      </c>
      <c r="C13">
        <v>9</v>
      </c>
      <c r="D13">
        <f t="shared" si="0"/>
        <v>9</v>
      </c>
    </row>
    <row r="14" spans="1:5" x14ac:dyDescent="0.25">
      <c r="A14" t="s">
        <v>136</v>
      </c>
      <c r="B14">
        <v>0</v>
      </c>
      <c r="C14">
        <v>7</v>
      </c>
      <c r="D14">
        <f t="shared" si="0"/>
        <v>7</v>
      </c>
    </row>
    <row r="15" spans="1:5" x14ac:dyDescent="0.25">
      <c r="A15" t="s">
        <v>135</v>
      </c>
      <c r="B15">
        <v>0</v>
      </c>
      <c r="C15">
        <v>4</v>
      </c>
      <c r="D15">
        <f t="shared" si="0"/>
        <v>4</v>
      </c>
    </row>
    <row r="16" spans="1:5" x14ac:dyDescent="0.25">
      <c r="A16" t="s">
        <v>137</v>
      </c>
      <c r="B16">
        <v>2</v>
      </c>
      <c r="C16">
        <v>25</v>
      </c>
      <c r="D16">
        <f t="shared" si="0"/>
        <v>27</v>
      </c>
    </row>
    <row r="17" spans="1:4" x14ac:dyDescent="0.25">
      <c r="A17" t="s">
        <v>138</v>
      </c>
      <c r="B17">
        <v>4</v>
      </c>
      <c r="C17">
        <v>29</v>
      </c>
      <c r="D17">
        <f t="shared" si="0"/>
        <v>33</v>
      </c>
    </row>
    <row r="18" spans="1:4" x14ac:dyDescent="0.25">
      <c r="A18" t="s">
        <v>139</v>
      </c>
      <c r="B18">
        <v>1</v>
      </c>
      <c r="C18">
        <v>27</v>
      </c>
      <c r="D18">
        <f t="shared" si="0"/>
        <v>28</v>
      </c>
    </row>
    <row r="19" spans="1:4" x14ac:dyDescent="0.25">
      <c r="A19" t="s">
        <v>140</v>
      </c>
      <c r="B19">
        <v>0</v>
      </c>
      <c r="C19">
        <v>9</v>
      </c>
      <c r="D19">
        <f t="shared" si="0"/>
        <v>9</v>
      </c>
    </row>
    <row r="20" spans="1:4" x14ac:dyDescent="0.25">
      <c r="A20" t="s">
        <v>141</v>
      </c>
      <c r="B20">
        <v>1</v>
      </c>
      <c r="C20">
        <v>5</v>
      </c>
      <c r="D20">
        <f t="shared" si="0"/>
        <v>6</v>
      </c>
    </row>
    <row r="21" spans="1:4" x14ac:dyDescent="0.25">
      <c r="A21" t="s">
        <v>142</v>
      </c>
      <c r="B21">
        <v>1</v>
      </c>
      <c r="C21">
        <v>7</v>
      </c>
      <c r="D21">
        <f t="shared" si="0"/>
        <v>8</v>
      </c>
    </row>
    <row r="22" spans="1:4" x14ac:dyDescent="0.25">
      <c r="A22" t="s">
        <v>143</v>
      </c>
      <c r="B22">
        <v>0</v>
      </c>
      <c r="C22">
        <v>9</v>
      </c>
      <c r="D22">
        <f t="shared" si="0"/>
        <v>9</v>
      </c>
    </row>
    <row r="23" spans="1:4" x14ac:dyDescent="0.25">
      <c r="A23" t="s">
        <v>144</v>
      </c>
      <c r="B23">
        <v>1</v>
      </c>
      <c r="C23">
        <v>16</v>
      </c>
      <c r="D23">
        <f t="shared" si="0"/>
        <v>17</v>
      </c>
    </row>
    <row r="24" spans="1:4" ht="15.75" thickBot="1" x14ac:dyDescent="0.3">
      <c r="A24" t="s">
        <v>145</v>
      </c>
      <c r="B24">
        <v>3</v>
      </c>
      <c r="C24">
        <v>19</v>
      </c>
      <c r="D24">
        <f t="shared" si="0"/>
        <v>22</v>
      </c>
    </row>
    <row r="25" spans="1:4" ht="15.75" thickBot="1" x14ac:dyDescent="0.3">
      <c r="A25" s="5" t="s">
        <v>4</v>
      </c>
      <c r="B25" s="4">
        <f>SUM(B6:B24)</f>
        <v>22</v>
      </c>
      <c r="C25" s="4">
        <f>SUM(C6:C24)</f>
        <v>324</v>
      </c>
      <c r="D25" s="4">
        <f>SUM(D6:D24)</f>
        <v>346</v>
      </c>
    </row>
  </sheetData>
  <mergeCells count="5">
    <mergeCell ref="A4:A5"/>
    <mergeCell ref="B2:E2"/>
    <mergeCell ref="B4:B5"/>
    <mergeCell ref="C4:C5"/>
    <mergeCell ref="D4:D5"/>
  </mergeCells>
  <hyperlinks>
    <hyperlink ref="A1" location="'Table of Contents'!A1" display="'Table of Contents"/>
  </hyperlinks>
  <pageMargins left="0.7" right="0.51041666666666696" top="0.75" bottom="0.75" header="0.3" footer="0.3"/>
  <pageSetup orientation="portrait" r:id="rId1"/>
  <headerFooter>
    <oddHeader>&amp;A&amp;RPage &amp;P</oddHead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Table of Contents</vt:lpstr>
      <vt:lpstr>Total Headcount</vt:lpstr>
      <vt:lpstr>New Enrollment Demographics</vt:lpstr>
      <vt:lpstr>New Enrollment by Major</vt:lpstr>
      <vt:lpstr>Transfer Institutions</vt:lpstr>
      <vt:lpstr> UG Demographics</vt:lpstr>
      <vt:lpstr>UG by Major</vt:lpstr>
      <vt:lpstr>Athletic Participation</vt:lpstr>
      <vt:lpstr>GR Demographics</vt:lpstr>
      <vt:lpstr>GR by Major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Steiner</dc:creator>
  <cp:lastModifiedBy>William Graves</cp:lastModifiedBy>
  <cp:lastPrinted>2020-12-21T22:30:22Z</cp:lastPrinted>
  <dcterms:created xsi:type="dcterms:W3CDTF">2017-05-25T18:05:30Z</dcterms:created>
  <dcterms:modified xsi:type="dcterms:W3CDTF">2021-01-07T18:37:01Z</dcterms:modified>
</cp:coreProperties>
</file>