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hidePivotFieldList="1"/>
  <mc:AlternateContent xmlns:mc="http://schemas.openxmlformats.org/markup-compatibility/2006">
    <mc:Choice Requires="x15">
      <x15ac:absPath xmlns:x15ac="http://schemas.microsoft.com/office/spreadsheetml/2010/11/ac" url="C:\Users\stouta\Desktop\"/>
    </mc:Choice>
  </mc:AlternateContent>
  <xr:revisionPtr revIDLastSave="0" documentId="8_{7E94592B-DB00-4522-BB9C-19E4EB6947E4}" xr6:coauthVersionLast="47" xr6:coauthVersionMax="47" xr10:uidLastSave="{00000000-0000-0000-0000-000000000000}"/>
  <bookViews>
    <workbookView xWindow="-120" yWindow="-120" windowWidth="24240" windowHeight="13020" tabRatio="864" firstSheet="20" activeTab="26" xr2:uid="{00000000-000D-0000-FFFF-FFFF00000000}"/>
  </bookViews>
  <sheets>
    <sheet name="Title" sheetId="30" r:id="rId1"/>
    <sheet name="Table of Contents" sheetId="25" r:id="rId2"/>
    <sheet name="FR Admissions" sheetId="23" r:id="rId3"/>
    <sheet name="TR Admissions" sheetId="26" r:id="rId4"/>
    <sheet name="ACT Scores" sheetId="4" r:id="rId5"/>
    <sheet name="HS Rank" sheetId="5" r:id="rId6"/>
    <sheet name="New Geo" sheetId="6" r:id="rId7"/>
    <sheet name="Fall Enrollment" sheetId="7" r:id="rId8"/>
    <sheet name="Fall Headcount" sheetId="8" r:id="rId9"/>
    <sheet name="Hist Fall Headcount" sheetId="9" r:id="rId10"/>
    <sheet name="Enroll Gender" sheetId="10" r:id="rId11"/>
    <sheet name="Enroll Ethnic" sheetId="11" r:id="rId12"/>
    <sheet name="Religion" sheetId="13" r:id="rId13"/>
    <sheet name="Geographic" sheetId="12" r:id="rId14"/>
    <sheet name="International" sheetId="14" r:id="rId15"/>
    <sheet name="Undergrad Count By Major" sheetId="16" r:id="rId16"/>
    <sheet name="Undergrad First-Time Count" sheetId="31" r:id="rId17"/>
    <sheet name="BAC Grad Maj" sheetId="19" r:id="rId18"/>
    <sheet name="Retention and Graduation, UG" sheetId="18" r:id="rId19"/>
    <sheet name="TR Retention and Graduation" sheetId="3" r:id="rId20"/>
    <sheet name="Grad Count by Major" sheetId="22" r:id="rId21"/>
    <sheet name="Grad Hours by Major" sheetId="21" r:id="rId22"/>
    <sheet name="Masters Grad Maj" sheetId="20" r:id="rId23"/>
    <sheet name="Advanced Standing Count" sheetId="24" r:id="rId24"/>
    <sheet name="Advanced Standing Hours" sheetId="28" r:id="rId25"/>
    <sheet name="Advanced Standing Hours 2" sheetId="29" r:id="rId26"/>
    <sheet name="Glossary" sheetId="27" r:id="rId2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6" i="31" l="1"/>
  <c r="K23" i="31"/>
  <c r="K55" i="31"/>
  <c r="K54" i="31"/>
  <c r="K53" i="31"/>
  <c r="K52" i="31"/>
  <c r="K51" i="31"/>
  <c r="K50" i="31"/>
  <c r="K49" i="31"/>
  <c r="K48" i="31"/>
  <c r="K47" i="31"/>
  <c r="K46" i="31"/>
  <c r="K45" i="31"/>
  <c r="K44" i="31"/>
  <c r="K43" i="31"/>
  <c r="K42" i="31"/>
  <c r="K41" i="31"/>
  <c r="K40" i="31"/>
  <c r="K39" i="31"/>
  <c r="K38" i="31"/>
  <c r="K37" i="31"/>
  <c r="K36" i="31"/>
  <c r="K35" i="31"/>
  <c r="K34" i="31"/>
  <c r="K33" i="31"/>
  <c r="K32" i="31"/>
  <c r="K31" i="31"/>
  <c r="K30" i="31"/>
  <c r="K29" i="31"/>
  <c r="K28" i="31"/>
  <c r="K27" i="31"/>
  <c r="K26" i="31"/>
  <c r="K25" i="31"/>
  <c r="K24" i="31"/>
  <c r="K22" i="31"/>
  <c r="K21" i="31"/>
  <c r="K20" i="31"/>
  <c r="K19" i="31"/>
  <c r="K18" i="31"/>
  <c r="K17" i="31"/>
  <c r="K16" i="31"/>
  <c r="K15" i="31"/>
  <c r="K14" i="31"/>
  <c r="K13" i="31"/>
  <c r="K12" i="31"/>
  <c r="K11" i="31"/>
  <c r="K10" i="31"/>
  <c r="K9" i="31"/>
  <c r="K8" i="31"/>
  <c r="K7" i="31"/>
  <c r="K6" i="31"/>
  <c r="K5" i="29"/>
  <c r="J5" i="29"/>
  <c r="I5" i="29"/>
  <c r="H5" i="29"/>
  <c r="G5" i="29"/>
  <c r="F5" i="29"/>
  <c r="E5" i="29"/>
  <c r="D5" i="29"/>
  <c r="C5" i="29"/>
  <c r="B5" i="29"/>
  <c r="J72" i="24" l="1"/>
  <c r="I72" i="24"/>
  <c r="H72" i="24"/>
  <c r="G72" i="24"/>
  <c r="F72" i="24"/>
  <c r="E72" i="24"/>
  <c r="D72" i="24"/>
  <c r="C72" i="24"/>
  <c r="J71" i="24"/>
  <c r="I71" i="24"/>
  <c r="H71" i="24"/>
  <c r="G71" i="24"/>
  <c r="F71" i="24"/>
  <c r="E71" i="24"/>
  <c r="D71" i="24"/>
  <c r="C71" i="24"/>
  <c r="J70" i="24"/>
  <c r="I70" i="24"/>
  <c r="H70" i="24"/>
  <c r="G70" i="24"/>
  <c r="F70" i="24"/>
  <c r="E70" i="24"/>
  <c r="D70" i="24"/>
  <c r="C70" i="24"/>
  <c r="J69" i="24"/>
  <c r="I69" i="24"/>
  <c r="H69" i="24"/>
  <c r="G69" i="24"/>
  <c r="F69" i="24"/>
  <c r="E69" i="24"/>
  <c r="D69" i="24"/>
  <c r="C69" i="24"/>
  <c r="J68" i="24"/>
  <c r="I68" i="24"/>
  <c r="H68" i="24"/>
  <c r="G68" i="24"/>
  <c r="F68" i="24"/>
  <c r="E68" i="24"/>
  <c r="D68" i="24"/>
  <c r="C68" i="24"/>
  <c r="J67" i="24"/>
  <c r="I67" i="24"/>
  <c r="H67" i="24"/>
  <c r="G67" i="24"/>
  <c r="F67" i="24"/>
  <c r="E67" i="24"/>
  <c r="D67" i="24"/>
  <c r="C67" i="24"/>
  <c r="J66" i="24"/>
  <c r="I66" i="24"/>
  <c r="H66" i="24"/>
  <c r="G66" i="24"/>
  <c r="F66" i="24"/>
  <c r="E66" i="24"/>
  <c r="D66" i="24"/>
  <c r="C66" i="24"/>
  <c r="J65" i="24"/>
  <c r="I65" i="24"/>
  <c r="H65" i="24"/>
  <c r="G65" i="24"/>
  <c r="F65" i="24"/>
  <c r="E65" i="24"/>
  <c r="D65" i="24"/>
  <c r="C65" i="24"/>
  <c r="J64" i="24"/>
  <c r="I64" i="24"/>
  <c r="H64" i="24"/>
  <c r="G64" i="24"/>
  <c r="F64" i="24"/>
  <c r="E64" i="24"/>
  <c r="D64" i="24"/>
  <c r="C64" i="24"/>
  <c r="J63" i="24"/>
  <c r="I63" i="24"/>
  <c r="H63" i="24"/>
  <c r="G63" i="24"/>
  <c r="F63" i="24"/>
  <c r="E63" i="24"/>
  <c r="D63" i="24"/>
  <c r="C63" i="24"/>
  <c r="J62" i="24"/>
  <c r="I62" i="24"/>
  <c r="H62" i="24"/>
  <c r="G62" i="24"/>
  <c r="F62" i="24"/>
  <c r="E62" i="24"/>
  <c r="D62" i="24"/>
  <c r="C62" i="24"/>
  <c r="J61" i="24"/>
  <c r="I61" i="24"/>
  <c r="H61" i="24"/>
  <c r="G61" i="24"/>
  <c r="F61" i="24"/>
  <c r="E61" i="24"/>
  <c r="D61" i="24"/>
  <c r="C61" i="24"/>
  <c r="J60" i="24"/>
  <c r="I60" i="24"/>
  <c r="H60" i="24"/>
  <c r="G60" i="24"/>
  <c r="F60" i="24"/>
  <c r="E60" i="24"/>
  <c r="D60" i="24"/>
  <c r="C60" i="24"/>
  <c r="J59" i="24"/>
  <c r="I59" i="24"/>
  <c r="H59" i="24"/>
  <c r="G59" i="24"/>
  <c r="F59" i="24"/>
  <c r="E59" i="24"/>
  <c r="D59" i="24"/>
  <c r="C59" i="24"/>
  <c r="J58" i="24"/>
  <c r="I58" i="24"/>
  <c r="H58" i="24"/>
  <c r="G58" i="24"/>
  <c r="F58" i="24"/>
  <c r="E58" i="24"/>
  <c r="D58" i="24"/>
  <c r="C58" i="24"/>
  <c r="J57" i="24"/>
  <c r="I57" i="24"/>
  <c r="H57" i="24"/>
  <c r="G57" i="24"/>
  <c r="F57" i="24"/>
  <c r="E57" i="24"/>
  <c r="D57" i="24"/>
  <c r="C57" i="24"/>
  <c r="J56" i="24"/>
  <c r="I56" i="24"/>
  <c r="H56" i="24"/>
  <c r="G56" i="24"/>
  <c r="F56" i="24"/>
  <c r="E56" i="24"/>
  <c r="D56" i="24"/>
  <c r="C56" i="24"/>
  <c r="J55" i="24"/>
  <c r="I55" i="24"/>
  <c r="H55" i="24"/>
  <c r="G55" i="24"/>
  <c r="F55" i="24"/>
  <c r="E55" i="24"/>
  <c r="D55" i="24"/>
  <c r="C55" i="24"/>
  <c r="J54" i="24"/>
  <c r="I54" i="24"/>
  <c r="H54" i="24"/>
  <c r="G54" i="24"/>
  <c r="F54" i="24"/>
  <c r="E54" i="24"/>
  <c r="D54" i="24"/>
  <c r="C54" i="24"/>
  <c r="J53" i="24"/>
  <c r="I53" i="24"/>
  <c r="H53" i="24"/>
  <c r="G53" i="24"/>
  <c r="F53" i="24"/>
  <c r="E53" i="24"/>
  <c r="D53" i="24"/>
  <c r="C53" i="24"/>
  <c r="J52" i="24"/>
  <c r="I52" i="24"/>
  <c r="H52" i="24"/>
  <c r="G52" i="24"/>
  <c r="F52" i="24"/>
  <c r="E52" i="24"/>
  <c r="D52" i="24"/>
  <c r="C52" i="24"/>
  <c r="J51" i="24"/>
  <c r="I51" i="24"/>
  <c r="H51" i="24"/>
  <c r="G51" i="24"/>
  <c r="F51" i="24"/>
  <c r="E51" i="24"/>
  <c r="D51" i="24"/>
  <c r="C51" i="24"/>
  <c r="J50" i="24"/>
  <c r="I50" i="24"/>
  <c r="H50" i="24"/>
  <c r="G50" i="24"/>
  <c r="F50" i="24"/>
  <c r="E50" i="24"/>
  <c r="D50" i="24"/>
  <c r="C50" i="24"/>
  <c r="J49" i="24"/>
  <c r="I49" i="24"/>
  <c r="H49" i="24"/>
  <c r="G49" i="24"/>
  <c r="F49" i="24"/>
  <c r="E49" i="24"/>
  <c r="D49" i="24"/>
  <c r="C49" i="24"/>
  <c r="J48" i="24"/>
  <c r="I48" i="24"/>
  <c r="H48" i="24"/>
  <c r="G48" i="24"/>
  <c r="F48" i="24"/>
  <c r="E48" i="24"/>
  <c r="D48" i="24"/>
  <c r="C48" i="24"/>
  <c r="J47" i="24"/>
  <c r="I47" i="24"/>
  <c r="H47" i="24"/>
  <c r="G47" i="24"/>
  <c r="F47" i="24"/>
  <c r="E47" i="24"/>
  <c r="D47" i="24"/>
  <c r="C47" i="24"/>
  <c r="J46" i="24"/>
  <c r="I46" i="24"/>
  <c r="H46" i="24"/>
  <c r="G46" i="24"/>
  <c r="F46" i="24"/>
  <c r="E46" i="24"/>
  <c r="D46" i="24"/>
  <c r="C46" i="24"/>
  <c r="J45" i="24"/>
  <c r="I45" i="24"/>
  <c r="H45" i="24"/>
  <c r="G45" i="24"/>
  <c r="F45" i="24"/>
  <c r="E45" i="24"/>
  <c r="D45" i="24"/>
  <c r="C45" i="24"/>
  <c r="J44" i="24"/>
  <c r="I44" i="24"/>
  <c r="H44" i="24"/>
  <c r="G44" i="24"/>
  <c r="F44" i="24"/>
  <c r="E44" i="24"/>
  <c r="D44" i="24"/>
  <c r="C44" i="24"/>
  <c r="J43" i="24"/>
  <c r="I43" i="24"/>
  <c r="H43" i="24"/>
  <c r="G43" i="24"/>
  <c r="F43" i="24"/>
  <c r="E43" i="24"/>
  <c r="D43" i="24"/>
  <c r="C43" i="24"/>
  <c r="V7" i="10" l="1"/>
  <c r="J42" i="24"/>
  <c r="I42" i="24"/>
  <c r="H42" i="24"/>
  <c r="G42" i="24"/>
  <c r="F42" i="24"/>
  <c r="E42" i="24"/>
  <c r="D42" i="24"/>
  <c r="C42" i="24"/>
  <c r="AA11" i="6"/>
  <c r="Z11" i="6" s="1"/>
  <c r="AA9" i="6"/>
  <c r="Z9" i="6" s="1"/>
  <c r="AA8" i="6"/>
  <c r="Z8" i="6" s="1"/>
  <c r="AA7" i="6"/>
  <c r="Z7" i="6" s="1"/>
  <c r="M11" i="6"/>
  <c r="L11" i="6" s="1"/>
  <c r="M10" i="6"/>
  <c r="L10" i="6" s="1"/>
  <c r="M9" i="6"/>
  <c r="L9" i="6" s="1"/>
  <c r="M8" i="6"/>
  <c r="L8" i="6" s="1"/>
  <c r="M7" i="6"/>
  <c r="L7" i="6" s="1"/>
  <c r="J71" i="14" l="1"/>
  <c r="I71" i="14"/>
  <c r="H71" i="14"/>
  <c r="G71" i="14"/>
  <c r="F71" i="14"/>
  <c r="E71" i="14"/>
  <c r="D71" i="14"/>
  <c r="C71" i="14"/>
  <c r="B71" i="14"/>
  <c r="J60" i="12"/>
  <c r="I60" i="12"/>
  <c r="H60" i="12"/>
  <c r="G60" i="12"/>
  <c r="F60" i="12"/>
  <c r="E60" i="12"/>
  <c r="D60" i="12"/>
  <c r="C60" i="12"/>
  <c r="B60" i="12"/>
  <c r="X62" i="6"/>
  <c r="W62" i="6"/>
  <c r="V62" i="6"/>
  <c r="U62" i="6"/>
  <c r="T62" i="6"/>
  <c r="S62" i="6"/>
  <c r="R62" i="6"/>
  <c r="Q62" i="6"/>
  <c r="P62" i="6"/>
  <c r="J62" i="6"/>
  <c r="I62" i="6"/>
  <c r="H62" i="6"/>
  <c r="G62" i="6"/>
  <c r="F62" i="6"/>
  <c r="E62" i="6"/>
  <c r="D62" i="6"/>
  <c r="C62" i="6"/>
  <c r="B62" i="6"/>
  <c r="R39" i="13" l="1"/>
  <c r="Q39" i="13"/>
  <c r="P39" i="13"/>
  <c r="O39" i="13"/>
  <c r="N39" i="13"/>
  <c r="R38" i="13"/>
  <c r="Q38" i="13"/>
  <c r="P38" i="13"/>
  <c r="O38" i="13"/>
  <c r="N38" i="13"/>
  <c r="R37" i="13"/>
  <c r="Q37" i="13"/>
  <c r="P37" i="13"/>
  <c r="O37" i="13"/>
  <c r="N37" i="13"/>
  <c r="R36" i="13"/>
  <c r="Q36" i="13"/>
  <c r="P36" i="13"/>
  <c r="O36" i="13"/>
  <c r="N36" i="13"/>
  <c r="R35" i="13"/>
  <c r="Q35" i="13"/>
  <c r="P35" i="13"/>
  <c r="O35" i="13"/>
  <c r="N35" i="13"/>
  <c r="R34" i="13"/>
  <c r="Q34" i="13"/>
  <c r="P34" i="13"/>
  <c r="O34" i="13"/>
  <c r="N34" i="13"/>
  <c r="R33" i="13"/>
  <c r="Q33" i="13"/>
  <c r="P33" i="13"/>
  <c r="O33" i="13"/>
  <c r="N33" i="13"/>
  <c r="R32" i="13"/>
  <c r="Q32" i="13"/>
  <c r="P32" i="13"/>
  <c r="O32" i="13"/>
  <c r="N32" i="13"/>
  <c r="R31" i="13"/>
  <c r="Q31" i="13"/>
  <c r="P31" i="13"/>
  <c r="O31" i="13"/>
  <c r="N31" i="13"/>
  <c r="R30" i="13"/>
  <c r="Q30" i="13"/>
  <c r="P30" i="13"/>
  <c r="O30" i="13"/>
  <c r="N30" i="13"/>
  <c r="R29" i="13"/>
  <c r="Q29" i="13"/>
  <c r="P29" i="13"/>
  <c r="O29" i="13"/>
  <c r="N29" i="13"/>
  <c r="R28" i="13"/>
  <c r="Q28" i="13"/>
  <c r="P28" i="13"/>
  <c r="O28" i="13"/>
  <c r="N28" i="13"/>
  <c r="R27" i="13"/>
  <c r="Q27" i="13"/>
  <c r="P27" i="13"/>
  <c r="O27" i="13"/>
  <c r="N27" i="13"/>
  <c r="V39" i="13"/>
  <c r="U39" i="13"/>
  <c r="T39" i="13"/>
  <c r="V38" i="13"/>
  <c r="U38" i="13"/>
  <c r="T38" i="13"/>
  <c r="V37" i="13"/>
  <c r="U37" i="13"/>
  <c r="T37" i="13"/>
  <c r="V36" i="13"/>
  <c r="U36" i="13"/>
  <c r="T36" i="13"/>
  <c r="V35" i="13"/>
  <c r="U35" i="13"/>
  <c r="T35" i="13"/>
  <c r="V34" i="13"/>
  <c r="U34" i="13"/>
  <c r="T34" i="13"/>
  <c r="V33" i="13"/>
  <c r="U33" i="13"/>
  <c r="T33" i="13"/>
  <c r="V32" i="13"/>
  <c r="U32" i="13"/>
  <c r="T32" i="13"/>
  <c r="V31" i="13"/>
  <c r="U31" i="13"/>
  <c r="T31" i="13"/>
  <c r="V30" i="13"/>
  <c r="U30" i="13"/>
  <c r="T30" i="13"/>
  <c r="V29" i="13"/>
  <c r="U29" i="13"/>
  <c r="T29" i="13"/>
  <c r="V28" i="13"/>
  <c r="U28" i="13"/>
  <c r="T28" i="13"/>
  <c r="V27" i="13"/>
  <c r="U27" i="13"/>
  <c r="T27" i="13"/>
  <c r="R20" i="13"/>
  <c r="Q20" i="13"/>
  <c r="P20" i="13"/>
  <c r="O20" i="13"/>
  <c r="N20" i="13"/>
  <c r="R19" i="13"/>
  <c r="Q19" i="13"/>
  <c r="P19" i="13"/>
  <c r="O19" i="13"/>
  <c r="N19" i="13"/>
  <c r="R18" i="13"/>
  <c r="Q18" i="13"/>
  <c r="P18" i="13"/>
  <c r="O18" i="13"/>
  <c r="N18" i="13"/>
  <c r="R17" i="13"/>
  <c r="Q17" i="13"/>
  <c r="P17" i="13"/>
  <c r="O17" i="13"/>
  <c r="N17" i="13"/>
  <c r="R16" i="13"/>
  <c r="Q16" i="13"/>
  <c r="P16" i="13"/>
  <c r="O16" i="13"/>
  <c r="N16" i="13"/>
  <c r="R15" i="13"/>
  <c r="Q15" i="13"/>
  <c r="P15" i="13"/>
  <c r="O15" i="13"/>
  <c r="N15" i="13"/>
  <c r="R14" i="13"/>
  <c r="Q14" i="13"/>
  <c r="P14" i="13"/>
  <c r="O14" i="13"/>
  <c r="N14" i="13"/>
  <c r="R13" i="13"/>
  <c r="Q13" i="13"/>
  <c r="P13" i="13"/>
  <c r="O13" i="13"/>
  <c r="N13" i="13"/>
  <c r="R12" i="13"/>
  <c r="Q12" i="13"/>
  <c r="P12" i="13"/>
  <c r="O12" i="13"/>
  <c r="N12" i="13"/>
  <c r="R11" i="13"/>
  <c r="Q11" i="13"/>
  <c r="P11" i="13"/>
  <c r="O11" i="13"/>
  <c r="N11" i="13"/>
  <c r="R10" i="13"/>
  <c r="Q10" i="13"/>
  <c r="P10" i="13"/>
  <c r="O10" i="13"/>
  <c r="N10" i="13"/>
  <c r="R9" i="13"/>
  <c r="Q9" i="13"/>
  <c r="P9" i="13"/>
  <c r="O9" i="13"/>
  <c r="N9" i="13"/>
  <c r="R8" i="13"/>
  <c r="Q8" i="13"/>
  <c r="P8" i="13"/>
  <c r="O8" i="13"/>
  <c r="N8" i="13"/>
  <c r="V20" i="13"/>
  <c r="U20" i="13"/>
  <c r="T20" i="13"/>
  <c r="V19" i="13"/>
  <c r="U19" i="13"/>
  <c r="T19" i="13"/>
  <c r="V18" i="13"/>
  <c r="U18" i="13"/>
  <c r="T18" i="13"/>
  <c r="V17" i="13"/>
  <c r="U17" i="13"/>
  <c r="T17" i="13"/>
  <c r="V16" i="13"/>
  <c r="U16" i="13"/>
  <c r="T16" i="13"/>
  <c r="V15" i="13"/>
  <c r="U15" i="13"/>
  <c r="T15" i="13"/>
  <c r="V14" i="13"/>
  <c r="U14" i="13"/>
  <c r="T14" i="13"/>
  <c r="V13" i="13"/>
  <c r="U13" i="13"/>
  <c r="T13" i="13"/>
  <c r="V12" i="13"/>
  <c r="U12" i="13"/>
  <c r="T12" i="13"/>
  <c r="V11" i="13"/>
  <c r="U11" i="13"/>
  <c r="T11" i="13"/>
  <c r="V10" i="13"/>
  <c r="U10" i="13"/>
  <c r="T10" i="13"/>
  <c r="V9" i="13"/>
  <c r="U9" i="13"/>
  <c r="T9" i="13"/>
  <c r="V8" i="13"/>
  <c r="U8" i="13"/>
  <c r="T8" i="13"/>
  <c r="S39" i="13" l="1"/>
  <c r="S38" i="13"/>
  <c r="S37" i="13"/>
  <c r="S36" i="13"/>
  <c r="S35" i="13"/>
  <c r="S34" i="13"/>
  <c r="S33" i="13"/>
  <c r="S32" i="13"/>
  <c r="S31" i="13"/>
  <c r="S30" i="13"/>
  <c r="S29" i="13"/>
  <c r="S28" i="13"/>
  <c r="S27" i="13"/>
  <c r="S20" i="13"/>
  <c r="S19" i="13"/>
  <c r="S18" i="13"/>
  <c r="S17" i="13"/>
  <c r="S16" i="13"/>
  <c r="S15" i="13"/>
  <c r="S14" i="13"/>
  <c r="S13" i="13"/>
  <c r="S12" i="13"/>
  <c r="S11" i="13"/>
  <c r="S10" i="13"/>
  <c r="S9" i="13"/>
  <c r="S8" i="13"/>
  <c r="I15" i="10"/>
  <c r="G6" i="8" l="1"/>
  <c r="F6" i="8"/>
  <c r="E6" i="8"/>
  <c r="D6" i="8"/>
  <c r="C6" i="8"/>
  <c r="B6" i="8"/>
  <c r="G9" i="8"/>
  <c r="F9" i="8"/>
  <c r="E9" i="8"/>
  <c r="D9" i="8"/>
  <c r="C9" i="8"/>
  <c r="B9" i="8"/>
  <c r="H9" i="8"/>
  <c r="H6" i="8"/>
  <c r="K11" i="22" l="1"/>
  <c r="K10" i="22"/>
  <c r="K9" i="22"/>
  <c r="K8" i="22"/>
  <c r="K7" i="22"/>
  <c r="K6" i="22"/>
  <c r="K5" i="22"/>
  <c r="K10" i="20"/>
  <c r="K9" i="20"/>
  <c r="K8" i="20"/>
  <c r="K7" i="20"/>
  <c r="K6" i="20"/>
  <c r="K5" i="20"/>
  <c r="K55" i="19" l="1"/>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K5" i="19"/>
  <c r="K56" i="16" l="1"/>
  <c r="K23" i="16"/>
  <c r="K55" i="16"/>
  <c r="K54" i="16"/>
  <c r="K53" i="16"/>
  <c r="K52" i="16"/>
  <c r="K51" i="16"/>
  <c r="K50" i="16"/>
  <c r="K49" i="16"/>
  <c r="K48" i="16"/>
  <c r="K47" i="16"/>
  <c r="K46" i="16"/>
  <c r="K45" i="16"/>
  <c r="K44" i="16"/>
  <c r="K43" i="16"/>
  <c r="K42" i="16"/>
  <c r="K41" i="16"/>
  <c r="K40" i="16"/>
  <c r="K39" i="16"/>
  <c r="K38" i="16"/>
  <c r="K37" i="16"/>
  <c r="K36" i="16"/>
  <c r="K35" i="16"/>
  <c r="K34" i="16"/>
  <c r="K33" i="16"/>
  <c r="K32" i="16"/>
  <c r="K31" i="16"/>
  <c r="K30" i="16"/>
  <c r="K29" i="16"/>
  <c r="K28" i="16"/>
  <c r="K27" i="16"/>
  <c r="K26" i="16"/>
  <c r="K25" i="16"/>
  <c r="K24" i="16"/>
  <c r="K22" i="16"/>
  <c r="K21" i="16"/>
  <c r="K20" i="16"/>
  <c r="K19" i="16"/>
  <c r="K18" i="16"/>
  <c r="K17" i="16"/>
  <c r="K16" i="16"/>
  <c r="K15" i="16"/>
  <c r="K14" i="16"/>
  <c r="K13" i="16"/>
  <c r="K12" i="16"/>
  <c r="K11" i="16"/>
  <c r="K10" i="16"/>
  <c r="K9" i="16"/>
  <c r="K8" i="16"/>
  <c r="K7" i="16"/>
  <c r="K6" i="16"/>
  <c r="C16" i="10" l="1"/>
  <c r="C15" i="10"/>
  <c r="E16" i="10"/>
  <c r="E15" i="10"/>
  <c r="G16" i="10"/>
  <c r="G15" i="10"/>
  <c r="I16" i="10"/>
  <c r="I17" i="10" s="1"/>
  <c r="J15" i="10" s="1"/>
  <c r="K16" i="10"/>
  <c r="K15" i="10"/>
  <c r="M16" i="10"/>
  <c r="M15" i="10"/>
  <c r="O16" i="10"/>
  <c r="O15" i="10"/>
  <c r="Q16" i="10"/>
  <c r="Q15" i="10"/>
  <c r="U16" i="10"/>
  <c r="V16" i="10" s="1"/>
  <c r="U15" i="10"/>
  <c r="U17" i="10" s="1"/>
  <c r="V15" i="10" s="1"/>
  <c r="S16" i="10"/>
  <c r="S15" i="10"/>
  <c r="D14" i="10"/>
  <c r="D13" i="10"/>
  <c r="D12" i="10"/>
  <c r="D11" i="10"/>
  <c r="D10" i="10"/>
  <c r="D9" i="10"/>
  <c r="D8" i="10"/>
  <c r="D7" i="10"/>
  <c r="F14" i="10"/>
  <c r="F13" i="10"/>
  <c r="F12" i="10"/>
  <c r="F11" i="10"/>
  <c r="F10" i="10"/>
  <c r="F9" i="10"/>
  <c r="F8" i="10"/>
  <c r="F7" i="10"/>
  <c r="H14" i="10"/>
  <c r="H13" i="10"/>
  <c r="H12" i="10"/>
  <c r="H11" i="10"/>
  <c r="H10" i="10"/>
  <c r="H9" i="10"/>
  <c r="H8" i="10"/>
  <c r="H7" i="10"/>
  <c r="J14" i="10"/>
  <c r="J13" i="10"/>
  <c r="J12" i="10"/>
  <c r="J11" i="10"/>
  <c r="J10" i="10"/>
  <c r="J9" i="10"/>
  <c r="J8" i="10"/>
  <c r="J7" i="10"/>
  <c r="L14" i="10"/>
  <c r="L13" i="10"/>
  <c r="L12" i="10"/>
  <c r="L11" i="10"/>
  <c r="L10" i="10"/>
  <c r="L9" i="10"/>
  <c r="L8" i="10"/>
  <c r="L7" i="10"/>
  <c r="N14" i="10"/>
  <c r="N13" i="10"/>
  <c r="N12" i="10"/>
  <c r="N11" i="10"/>
  <c r="N10" i="10"/>
  <c r="N9" i="10"/>
  <c r="N8" i="10"/>
  <c r="N7" i="10"/>
  <c r="P14" i="10"/>
  <c r="P13" i="10"/>
  <c r="P12" i="10"/>
  <c r="P11" i="10"/>
  <c r="P10" i="10"/>
  <c r="P9" i="10"/>
  <c r="P8" i="10"/>
  <c r="P7" i="10"/>
  <c r="R14" i="10"/>
  <c r="R13" i="10"/>
  <c r="R12" i="10"/>
  <c r="R11" i="10"/>
  <c r="R10" i="10"/>
  <c r="R9" i="10"/>
  <c r="R8" i="10"/>
  <c r="R7" i="10"/>
  <c r="V14" i="10"/>
  <c r="V13" i="10"/>
  <c r="V12" i="10"/>
  <c r="V11" i="10"/>
  <c r="V10" i="10"/>
  <c r="V9" i="10"/>
  <c r="V8" i="10"/>
  <c r="T14" i="10"/>
  <c r="T13" i="10"/>
  <c r="T12" i="10"/>
  <c r="T11" i="10"/>
  <c r="T10" i="10"/>
  <c r="T9" i="10"/>
  <c r="T8" i="10"/>
  <c r="T7" i="10"/>
  <c r="B18" i="7"/>
  <c r="C15" i="7" s="1"/>
  <c r="D18" i="7"/>
  <c r="E16" i="7" s="1"/>
  <c r="F18" i="7"/>
  <c r="G16" i="7" s="1"/>
  <c r="H18" i="7"/>
  <c r="I15" i="7" s="1"/>
  <c r="J18" i="7"/>
  <c r="K14" i="7" s="1"/>
  <c r="L18" i="7"/>
  <c r="M15" i="7" s="1"/>
  <c r="N18" i="7"/>
  <c r="O16" i="7" s="1"/>
  <c r="P18" i="7"/>
  <c r="Q15" i="7" s="1"/>
  <c r="R18" i="7"/>
  <c r="S17" i="7" s="1"/>
  <c r="O17" i="7"/>
  <c r="P9" i="7"/>
  <c r="Q7" i="7" s="1"/>
  <c r="N9" i="7"/>
  <c r="O7" i="7" s="1"/>
  <c r="L9" i="7"/>
  <c r="M7" i="7" s="1"/>
  <c r="J9" i="7"/>
  <c r="K7" i="7" s="1"/>
  <c r="H9" i="7"/>
  <c r="I7" i="7" s="1"/>
  <c r="F9" i="7"/>
  <c r="G7" i="7" s="1"/>
  <c r="D9" i="7"/>
  <c r="E8" i="7" s="1"/>
  <c r="B9" i="7"/>
  <c r="C8" i="7" s="1"/>
  <c r="M8" i="7"/>
  <c r="R9" i="7"/>
  <c r="S8" i="7" s="1"/>
  <c r="S14" i="7" l="1"/>
  <c r="Q8" i="7"/>
  <c r="O8" i="7"/>
  <c r="S17" i="10"/>
  <c r="T16" i="10" s="1"/>
  <c r="E17" i="10"/>
  <c r="F16" i="10" s="1"/>
  <c r="E14" i="7"/>
  <c r="E15" i="7"/>
  <c r="E17" i="7"/>
  <c r="E7" i="7"/>
  <c r="C17" i="10"/>
  <c r="D16" i="10" s="1"/>
  <c r="D15" i="10"/>
  <c r="C7" i="7"/>
  <c r="G17" i="10"/>
  <c r="H16" i="10" s="1"/>
  <c r="G14" i="7"/>
  <c r="G15" i="7"/>
  <c r="G8" i="7"/>
  <c r="J16" i="10"/>
  <c r="I16" i="7"/>
  <c r="I8" i="7"/>
  <c r="K17" i="10"/>
  <c r="L16" i="10" s="1"/>
  <c r="K17" i="7"/>
  <c r="K16" i="7"/>
  <c r="K15" i="7"/>
  <c r="M17" i="10"/>
  <c r="N16" i="10" s="1"/>
  <c r="M16" i="7"/>
  <c r="O17" i="10"/>
  <c r="P16" i="10" s="1"/>
  <c r="Q17" i="10"/>
  <c r="R15" i="10" s="1"/>
  <c r="F15" i="10"/>
  <c r="L15" i="10"/>
  <c r="N15" i="10"/>
  <c r="T15" i="10"/>
  <c r="S15" i="7"/>
  <c r="S7" i="7"/>
  <c r="G17" i="7"/>
  <c r="Q16" i="7"/>
  <c r="S16" i="7"/>
  <c r="I17" i="7"/>
  <c r="Q14" i="7"/>
  <c r="I14" i="7"/>
  <c r="Q17" i="7"/>
  <c r="C16" i="7"/>
  <c r="C17" i="7"/>
  <c r="C14" i="7"/>
  <c r="M17" i="7"/>
  <c r="M14" i="7"/>
  <c r="O14" i="7"/>
  <c r="O15" i="7"/>
  <c r="K8" i="7"/>
  <c r="H15" i="10" l="1"/>
  <c r="P15" i="10"/>
  <c r="R16" i="10"/>
</calcChain>
</file>

<file path=xl/sharedStrings.xml><?xml version="1.0" encoding="utf-8"?>
<sst xmlns="http://schemas.openxmlformats.org/spreadsheetml/2006/main" count="1268" uniqueCount="463">
  <si>
    <t>Business Administration</t>
  </si>
  <si>
    <t>Biology</t>
  </si>
  <si>
    <t>Nursing</t>
  </si>
  <si>
    <t>Frequency Distribution of ACT Composite Scores*</t>
  </si>
  <si>
    <t>#</t>
  </si>
  <si>
    <t>%</t>
  </si>
  <si>
    <t>Below 6</t>
  </si>
  <si>
    <t>6-11</t>
  </si>
  <si>
    <t>12-17</t>
  </si>
  <si>
    <t>18-23</t>
  </si>
  <si>
    <t>24-29</t>
  </si>
  <si>
    <t>30-36</t>
  </si>
  <si>
    <t>Average</t>
  </si>
  <si>
    <t>Above 20</t>
  </si>
  <si>
    <t>Submitting ACT Score</t>
  </si>
  <si>
    <t>HS Rank</t>
  </si>
  <si>
    <t>Fall Semester</t>
  </si>
  <si>
    <t>Top 50%</t>
  </si>
  <si>
    <t>Top 25%</t>
  </si>
  <si>
    <t>Top 10%</t>
  </si>
  <si>
    <t>Ranks</t>
  </si>
  <si>
    <t>First-Time, Full-Time Undergraduate Students only</t>
  </si>
  <si>
    <t>First Enrolling in Fall of …</t>
  </si>
  <si>
    <t>Transfer Undergraduate Students, Full-Time only</t>
  </si>
  <si>
    <t>First Enrolling in Fall of…</t>
  </si>
  <si>
    <t>AK</t>
  </si>
  <si>
    <t>AR</t>
  </si>
  <si>
    <t>AZ</t>
  </si>
  <si>
    <t>BC</t>
  </si>
  <si>
    <t>CA</t>
  </si>
  <si>
    <t>CO</t>
  </si>
  <si>
    <t>FL</t>
  </si>
  <si>
    <t>GA</t>
  </si>
  <si>
    <t>HI</t>
  </si>
  <si>
    <t>IA</t>
  </si>
  <si>
    <t>IL</t>
  </si>
  <si>
    <t>IN</t>
  </si>
  <si>
    <t>KS</t>
  </si>
  <si>
    <t>KY</t>
  </si>
  <si>
    <t>LA</t>
  </si>
  <si>
    <t>MI</t>
  </si>
  <si>
    <t>MO</t>
  </si>
  <si>
    <t>MS</t>
  </si>
  <si>
    <t>NC</t>
  </si>
  <si>
    <t>NE</t>
  </si>
  <si>
    <t>NJ</t>
  </si>
  <si>
    <t>NM</t>
  </si>
  <si>
    <t>NV</t>
  </si>
  <si>
    <t>NY</t>
  </si>
  <si>
    <t>OK</t>
  </si>
  <si>
    <t>OR</t>
  </si>
  <si>
    <t>PA</t>
  </si>
  <si>
    <t>PR</t>
  </si>
  <si>
    <t>SC</t>
  </si>
  <si>
    <t>TX</t>
  </si>
  <si>
    <t>UT</t>
  </si>
  <si>
    <t>VA</t>
  </si>
  <si>
    <t>WA</t>
  </si>
  <si>
    <t>Resident State</t>
  </si>
  <si>
    <t>Total</t>
  </si>
  <si>
    <t>Full-Time</t>
  </si>
  <si>
    <t>Part-Time</t>
  </si>
  <si>
    <t>Fall Undergraduate Enrollment by Class (Full-Time Students only)</t>
  </si>
  <si>
    <t>Class</t>
  </si>
  <si>
    <t>Sophomores</t>
  </si>
  <si>
    <t>Juniors</t>
  </si>
  <si>
    <t>Seniors</t>
  </si>
  <si>
    <t xml:space="preserve">Total </t>
  </si>
  <si>
    <t>Fall Term</t>
  </si>
  <si>
    <t xml:space="preserve">Full-Time </t>
  </si>
  <si>
    <t xml:space="preserve">   UG Full-Time</t>
  </si>
  <si>
    <t xml:space="preserve">   Grad Full-Time</t>
  </si>
  <si>
    <t xml:space="preserve">Part-Time </t>
  </si>
  <si>
    <t xml:space="preserve">   UG Part-Time</t>
  </si>
  <si>
    <t xml:space="preserve">   Grad Part-Time</t>
  </si>
  <si>
    <t>Fall Enrollment</t>
  </si>
  <si>
    <t>Gender</t>
  </si>
  <si>
    <t>Male</t>
  </si>
  <si>
    <t>Female</t>
  </si>
  <si>
    <t>All</t>
  </si>
  <si>
    <t>Sophmores</t>
  </si>
  <si>
    <t>Black or African American</t>
  </si>
  <si>
    <t>Asian</t>
  </si>
  <si>
    <t>Hispanic/Latino</t>
  </si>
  <si>
    <t>American Indian/Alaskan Native</t>
  </si>
  <si>
    <t>Native Hawaiian or Other Pacific</t>
  </si>
  <si>
    <t>All Ethnic Minorities</t>
  </si>
  <si>
    <t>Percent Ethnic Minority</t>
  </si>
  <si>
    <t>White</t>
  </si>
  <si>
    <t>Percent White</t>
  </si>
  <si>
    <t>Two or more races</t>
  </si>
  <si>
    <t>Percent two or more races</t>
  </si>
  <si>
    <t>Unclassified</t>
  </si>
  <si>
    <t>Non-Resident Alien</t>
  </si>
  <si>
    <t>Percent Unclassified/Non-Resident Alien</t>
  </si>
  <si>
    <t>Unclassified/Non-Resident Alien</t>
  </si>
  <si>
    <t>State</t>
  </si>
  <si>
    <t>Count</t>
  </si>
  <si>
    <t>Unknown</t>
  </si>
  <si>
    <t>Country</t>
  </si>
  <si>
    <t>ARG</t>
  </si>
  <si>
    <t>AUT</t>
  </si>
  <si>
    <t>BRA</t>
  </si>
  <si>
    <t>CAN</t>
  </si>
  <si>
    <t>DEN</t>
  </si>
  <si>
    <t>DEU</t>
  </si>
  <si>
    <t>DOM</t>
  </si>
  <si>
    <t>ECU</t>
  </si>
  <si>
    <t>EGY</t>
  </si>
  <si>
    <t>ESP</t>
  </si>
  <si>
    <t>FRA</t>
  </si>
  <si>
    <t>GBR</t>
  </si>
  <si>
    <t>GEO</t>
  </si>
  <si>
    <t>IND</t>
  </si>
  <si>
    <t>ITA</t>
  </si>
  <si>
    <t>JPN</t>
  </si>
  <si>
    <t>KAZ</t>
  </si>
  <si>
    <t>MAR</t>
  </si>
  <si>
    <t>POL</t>
  </si>
  <si>
    <t>PRT</t>
  </si>
  <si>
    <t>SRB</t>
  </si>
  <si>
    <t>SVK</t>
  </si>
  <si>
    <t>SWE</t>
  </si>
  <si>
    <t>TKM</t>
  </si>
  <si>
    <t>Religion</t>
  </si>
  <si>
    <t>Accounting</t>
  </si>
  <si>
    <t>Art</t>
  </si>
  <si>
    <t>Associate of Arts</t>
  </si>
  <si>
    <t>Biochemistry</t>
  </si>
  <si>
    <t>Biomedical Sciences</t>
  </si>
  <si>
    <t>Business Data Analytics</t>
  </si>
  <si>
    <t>Business and Strategic Intelligence</t>
  </si>
  <si>
    <t>Business</t>
  </si>
  <si>
    <t>Chemistry</t>
  </si>
  <si>
    <t>Communication</t>
  </si>
  <si>
    <t>Counseling</t>
  </si>
  <si>
    <t>Criminal Justice</t>
  </si>
  <si>
    <t>Education (Early Childhood)</t>
  </si>
  <si>
    <t>Education (Elem)</t>
  </si>
  <si>
    <t>Education (Sec)</t>
  </si>
  <si>
    <t>English</t>
  </si>
  <si>
    <t>Finance</t>
  </si>
  <si>
    <t>Forensic Science</t>
  </si>
  <si>
    <t>General Business</t>
  </si>
  <si>
    <t>Healthcare Science</t>
  </si>
  <si>
    <t>History</t>
  </si>
  <si>
    <t>Information Technology</t>
  </si>
  <si>
    <t>Interdisciplinary Studies</t>
  </si>
  <si>
    <t>International Studies</t>
  </si>
  <si>
    <t>Liberal Studies</t>
  </si>
  <si>
    <t>Management</t>
  </si>
  <si>
    <t>Management Info Systems</t>
  </si>
  <si>
    <t>Marketing</t>
  </si>
  <si>
    <t>Mathematics</t>
  </si>
  <si>
    <t>BSN/Completion</t>
  </si>
  <si>
    <t>BSN/Traditional</t>
  </si>
  <si>
    <t>Occupational Therapy Assistant</t>
  </si>
  <si>
    <t>Organizational Leadership</t>
  </si>
  <si>
    <t>Paralegal</t>
  </si>
  <si>
    <t>Pastoral Ministry</t>
  </si>
  <si>
    <t>Philosophy</t>
  </si>
  <si>
    <t>Philosophy for Theological Studies</t>
  </si>
  <si>
    <t>Preengineering</t>
  </si>
  <si>
    <t>Psychology</t>
  </si>
  <si>
    <t>Radiologic Technology</t>
  </si>
  <si>
    <t>Respiratory Care</t>
  </si>
  <si>
    <t>Sociology</t>
  </si>
  <si>
    <t>Sonography</t>
  </si>
  <si>
    <t>Social Work</t>
  </si>
  <si>
    <t>Sports Communication</t>
  </si>
  <si>
    <t>Theology</t>
  </si>
  <si>
    <t>Theatre</t>
  </si>
  <si>
    <t>No Major</t>
  </si>
  <si>
    <t>% of Total</t>
  </si>
  <si>
    <t>Major</t>
  </si>
  <si>
    <t>Education (Elementary)</t>
  </si>
  <si>
    <t>Math</t>
  </si>
  <si>
    <t>BSN Traditional</t>
  </si>
  <si>
    <t>Diagnostic Medical Sonography</t>
  </si>
  <si>
    <t>Cohort Year</t>
  </si>
  <si>
    <t>Av. ACT</t>
  </si>
  <si>
    <t>% Cont. in Spring</t>
  </si>
  <si>
    <t>% Grad. In 3 Years</t>
  </si>
  <si>
    <t>% Grad in 4 Years</t>
  </si>
  <si>
    <t>% Grad in 5 Years</t>
  </si>
  <si>
    <t>% Grad in 6 years</t>
  </si>
  <si>
    <t>First-Time Full-Time, Bachelor Degree-Seeking Students</t>
  </si>
  <si>
    <t>2016-2017</t>
  </si>
  <si>
    <t>2013-2014</t>
  </si>
  <si>
    <t>2014-2015</t>
  </si>
  <si>
    <t>2015-2016</t>
  </si>
  <si>
    <t>2017-2018</t>
  </si>
  <si>
    <t>2018-2019</t>
  </si>
  <si>
    <t>2019-2020</t>
  </si>
  <si>
    <t>2020-2021</t>
  </si>
  <si>
    <t>2021-2022</t>
  </si>
  <si>
    <t>MATH</t>
  </si>
  <si>
    <t>BSTU</t>
  </si>
  <si>
    <t>Education</t>
  </si>
  <si>
    <t>Nurse Anesthesia</t>
  </si>
  <si>
    <t>Theological Studies</t>
  </si>
  <si>
    <t>Majors of Degree-Seeking Students</t>
  </si>
  <si>
    <t>AUS</t>
  </si>
  <si>
    <t>NGA</t>
  </si>
  <si>
    <t>NOR</t>
  </si>
  <si>
    <t>AL</t>
  </si>
  <si>
    <t>DE</t>
  </si>
  <si>
    <t>MD</t>
  </si>
  <si>
    <t>MT</t>
  </si>
  <si>
    <t>OH</t>
  </si>
  <si>
    <t>SD</t>
  </si>
  <si>
    <t>TN</t>
  </si>
  <si>
    <t>WI</t>
  </si>
  <si>
    <t>WY</t>
  </si>
  <si>
    <t>COL</t>
  </si>
  <si>
    <t>ENG</t>
  </si>
  <si>
    <t>FIN</t>
  </si>
  <si>
    <t>MEX</t>
  </si>
  <si>
    <t>RUS</t>
  </si>
  <si>
    <t>CT</t>
  </si>
  <si>
    <t>ID</t>
  </si>
  <si>
    <t>ME</t>
  </si>
  <si>
    <t>MN</t>
  </si>
  <si>
    <t>ON</t>
  </si>
  <si>
    <t>QC</t>
  </si>
  <si>
    <t>% Grad in 1 Year</t>
  </si>
  <si>
    <t>% Grad in 2 Years</t>
  </si>
  <si>
    <t>Transfer, Full-time, Bachelor Degree-Seeking Students</t>
  </si>
  <si>
    <t>Roman Catholic</t>
  </si>
  <si>
    <t>Other</t>
  </si>
  <si>
    <t>Choose not to respond</t>
  </si>
  <si>
    <t>Agnostic</t>
  </si>
  <si>
    <t>Assemblies of God</t>
  </si>
  <si>
    <t>Baptist</t>
  </si>
  <si>
    <t>Christian</t>
  </si>
  <si>
    <t>Church of Christ</t>
  </si>
  <si>
    <t>Lutheran</t>
  </si>
  <si>
    <t>Methodist</t>
  </si>
  <si>
    <t>Muslim</t>
  </si>
  <si>
    <t>Nondenominational</t>
  </si>
  <si>
    <t>Pentacostal</t>
  </si>
  <si>
    <t>All Graduate (No Audit and No Credit Students)</t>
  </si>
  <si>
    <t>All Undergraduate (No Advanced Standing, Audit, and No Credit Students)</t>
  </si>
  <si>
    <t>Percentage</t>
  </si>
  <si>
    <t>AP</t>
  </si>
  <si>
    <t>DC</t>
  </si>
  <si>
    <t>MA</t>
  </si>
  <si>
    <t>NH</t>
  </si>
  <si>
    <t>WV</t>
  </si>
  <si>
    <t>BEL</t>
  </si>
  <si>
    <t>BHS</t>
  </si>
  <si>
    <t>BRB</t>
  </si>
  <si>
    <t>CHN</t>
  </si>
  <si>
    <t>CSK</t>
  </si>
  <si>
    <t>GHA</t>
  </si>
  <si>
    <t>GMB</t>
  </si>
  <si>
    <t>HTI</t>
  </si>
  <si>
    <t>IRL</t>
  </si>
  <si>
    <t>ISL</t>
  </si>
  <si>
    <t>JAM</t>
  </si>
  <si>
    <t>KEN</t>
  </si>
  <si>
    <t>KHM</t>
  </si>
  <si>
    <t>LTU</t>
  </si>
  <si>
    <t>MKD</t>
  </si>
  <si>
    <t>MNE</t>
  </si>
  <si>
    <t>MNG</t>
  </si>
  <si>
    <t>NLD</t>
  </si>
  <si>
    <t>NPL</t>
  </si>
  <si>
    <t>PAK</t>
  </si>
  <si>
    <t>PER</t>
  </si>
  <si>
    <t>PHL</t>
  </si>
  <si>
    <t>PNG</t>
  </si>
  <si>
    <t>SCOT</t>
  </si>
  <si>
    <t>SLV</t>
  </si>
  <si>
    <t>SSD</t>
  </si>
  <si>
    <t>TZA</t>
  </si>
  <si>
    <t>UKR</t>
  </si>
  <si>
    <t>USA</t>
  </si>
  <si>
    <t>VEN</t>
  </si>
  <si>
    <t>VNM</t>
  </si>
  <si>
    <t>WLS</t>
  </si>
  <si>
    <t>ZAF</t>
  </si>
  <si>
    <t>International</t>
  </si>
  <si>
    <t>Fall 1987</t>
  </si>
  <si>
    <t>Fall 1988</t>
  </si>
  <si>
    <t>Fall 1989</t>
  </si>
  <si>
    <t>Fall 1990</t>
  </si>
  <si>
    <t>Fall 1991</t>
  </si>
  <si>
    <t>Fall 1992</t>
  </si>
  <si>
    <t>Fall 1993</t>
  </si>
  <si>
    <t>Fall 1994</t>
  </si>
  <si>
    <t>Fall 1995</t>
  </si>
  <si>
    <t>Fall 1996</t>
  </si>
  <si>
    <t>Fall 1997</t>
  </si>
  <si>
    <t>Fall 1998</t>
  </si>
  <si>
    <t>Fall 1999</t>
  </si>
  <si>
    <t>Fall 2000</t>
  </si>
  <si>
    <t>Fall 2001</t>
  </si>
  <si>
    <t>Fall 2002</t>
  </si>
  <si>
    <t>Fall 2003</t>
  </si>
  <si>
    <t>Fall 2004</t>
  </si>
  <si>
    <t>Fall 2005</t>
  </si>
  <si>
    <t>Fall 2006</t>
  </si>
  <si>
    <t>Fall 2007</t>
  </si>
  <si>
    <t>Fall 2008</t>
  </si>
  <si>
    <t>Fall 2009</t>
  </si>
  <si>
    <t>Fall 2010</t>
  </si>
  <si>
    <t>Fall 2011</t>
  </si>
  <si>
    <t>Fall 2012</t>
  </si>
  <si>
    <t>Fall 2013</t>
  </si>
  <si>
    <t>Fall 2014</t>
  </si>
  <si>
    <t>Fall 2015</t>
  </si>
  <si>
    <t>Fall 2016</t>
  </si>
  <si>
    <t>Fall 2017</t>
  </si>
  <si>
    <t>Fall 2018</t>
  </si>
  <si>
    <t>Fall 2019</t>
  </si>
  <si>
    <t>Fall 2020</t>
  </si>
  <si>
    <t>Fall 2021</t>
  </si>
  <si>
    <t>All Students (Excluding Advanced Standing, Audit, and No Credit)</t>
  </si>
  <si>
    <t>Term</t>
  </si>
  <si>
    <t>Part-Time codes were not widely used until Fall of 1995</t>
  </si>
  <si>
    <t>Rate of Change for Transfer Students, Fall 2018 - Fall 2022, Week: &gt;= Aug 1 of the following year</t>
  </si>
  <si>
    <t>The following numbers are cumulative comparisons of FR and TR students for trending purposes only.</t>
  </si>
  <si>
    <t>Fall Week starts on Aug 1 of the prior year</t>
  </si>
  <si>
    <t>Type of Status</t>
  </si>
  <si>
    <t>Fall 2022</t>
  </si>
  <si>
    <t>Applications</t>
  </si>
  <si>
    <t>Rate of Change</t>
  </si>
  <si>
    <t>Accepts</t>
  </si>
  <si>
    <t>Deposits</t>
  </si>
  <si>
    <t>Matriculates</t>
  </si>
  <si>
    <t>Rate of Change for First-Time Students, Fall 2018 - Fall 2022, Week: &gt;= Aug 1 of the following year</t>
  </si>
  <si>
    <t>First-Time, Full-Time Undergraduate Students ACT Scores</t>
  </si>
  <si>
    <t>Newman University Fact Book 2013-2021</t>
  </si>
  <si>
    <t>First-Time, Full-Time Undergraduate Students Highschool Rank</t>
  </si>
  <si>
    <t>2021*</t>
  </si>
  <si>
    <t>* Only 2 records are in the database for 2021.</t>
  </si>
  <si>
    <t>*These counts include Undergraduate and Graduate students. Student types excluded are Advanced Standing, Audit, and No Credit</t>
  </si>
  <si>
    <t>Fall Enrollment Counts for Undergraduate and Graduate</t>
  </si>
  <si>
    <t>Fall Enrollment (Undergraduate and Graduate combined)*</t>
  </si>
  <si>
    <t>Undergraduate Fall Headcount</t>
  </si>
  <si>
    <t>Historical Fall Headcount</t>
  </si>
  <si>
    <t>Fall Enrollment Gender by Class Division</t>
  </si>
  <si>
    <t>Fall Enrollment of Full-Time Undergraduates by Ethnicity</t>
  </si>
  <si>
    <t>Fall Enrollment of Students by Religion</t>
  </si>
  <si>
    <t>Fall Enrollment of Full-Time Undergraduates</t>
  </si>
  <si>
    <t>Fall Enrollment of New Students</t>
  </si>
  <si>
    <t>Fall Enrollment of Full-Time Undergraduate International Students</t>
  </si>
  <si>
    <t>Fall Undergraduate Enrollment (Full-Time)</t>
  </si>
  <si>
    <t>Fall Enrollment Count of Graduate Students by Major</t>
  </si>
  <si>
    <t>Fall Enrollment Number of Credit Hours for Graduate Students by Major</t>
  </si>
  <si>
    <t>Number of Graduate Students who Graduated in Academic Year…</t>
  </si>
  <si>
    <t>Average Class Rank</t>
  </si>
  <si>
    <t>00*</t>
  </si>
  <si>
    <t>00* stands for International Students</t>
  </si>
  <si>
    <t>Fall Undergraduate Enrollment (First-Time, Full-Time)</t>
  </si>
  <si>
    <t>Top Markets Fall 2021</t>
  </si>
  <si>
    <t>Andale HS</t>
  </si>
  <si>
    <t>Bishop Carroll HS</t>
  </si>
  <si>
    <t>Chaparral HS</t>
  </si>
  <si>
    <t>Cheney HS</t>
  </si>
  <si>
    <t>Clearwater HS</t>
  </si>
  <si>
    <t>Derby HS</t>
  </si>
  <si>
    <t>Garden Plain HS</t>
  </si>
  <si>
    <t>Goddard Eisenhower HS</t>
  </si>
  <si>
    <t>Goddard HS</t>
  </si>
  <si>
    <t>Kapaun Mt Carmel HS</t>
  </si>
  <si>
    <t>Kingman HS</t>
  </si>
  <si>
    <t>Life Prep Academy</t>
  </si>
  <si>
    <t>Maize HS</t>
  </si>
  <si>
    <t>Maize South HS</t>
  </si>
  <si>
    <t>Mount St Marys HS OK</t>
  </si>
  <si>
    <t>Mulvane HS</t>
  </si>
  <si>
    <t>Norwich HS</t>
  </si>
  <si>
    <t>Online Course</t>
  </si>
  <si>
    <t>Trinity Academy HS</t>
  </si>
  <si>
    <t>Wichita East HS</t>
  </si>
  <si>
    <t>Wichita Heights HS</t>
  </si>
  <si>
    <t>Wichita North HS</t>
  </si>
  <si>
    <t>Wichita Northwest HS</t>
  </si>
  <si>
    <t>Wichita South HS</t>
  </si>
  <si>
    <t>Wichita Southeast HS</t>
  </si>
  <si>
    <t>Advanced Standing Students by Semester (Not Day 20)</t>
  </si>
  <si>
    <t>Grand Total</t>
  </si>
  <si>
    <t>CAUC</t>
  </si>
  <si>
    <t>HISP</t>
  </si>
  <si>
    <t>ASIAN</t>
  </si>
  <si>
    <t>PAC</t>
  </si>
  <si>
    <t>NATIVE</t>
  </si>
  <si>
    <t>TWO</t>
  </si>
  <si>
    <t>UNCLAS</t>
  </si>
  <si>
    <t>AFAMER</t>
  </si>
  <si>
    <t>NONRES</t>
  </si>
  <si>
    <t>Count of students by Location</t>
  </si>
  <si>
    <t>*Students listed as Newman for the location are usually home-schooled students</t>
  </si>
  <si>
    <t>Table of Contents</t>
  </si>
  <si>
    <t>TR Retention and Graduation</t>
  </si>
  <si>
    <t>ACT Scores</t>
  </si>
  <si>
    <t>New Geo</t>
  </si>
  <si>
    <t>Fall Headcount</t>
  </si>
  <si>
    <t>Hist Fall Headcount</t>
  </si>
  <si>
    <t>Enroll Gender</t>
  </si>
  <si>
    <t>Enroll Ethnic</t>
  </si>
  <si>
    <t>Geographic</t>
  </si>
  <si>
    <t>Undergrad Count by Major</t>
  </si>
  <si>
    <t>Bac Grad Maj</t>
  </si>
  <si>
    <t>Retention and Graduation, UG</t>
  </si>
  <si>
    <t>Grad Count by Major</t>
  </si>
  <si>
    <t>Grad Hours by Major</t>
  </si>
  <si>
    <t>Masters Grad Maj</t>
  </si>
  <si>
    <t>Entry Type</t>
  </si>
  <si>
    <t>First time student (FR), First-Time International Student (IF), First-Time Permanent Resident (DF), Transfer student (TR), Transfer International Student (IT), Transfer Permanent Resident(DT), Outreach Student (WU), Graduate Student (GR), Graduate International Student (IG), Graduate Permanent Resident (DF), Graduate non-degree seeking OR undergradute non-degree seeking applicants in the pastoral ministry program with a prior degree (UN), Non-degree undergraduates including those(SA), (NF), Advanced Standing (AS), Audit (AU)</t>
  </si>
  <si>
    <t>Definition</t>
  </si>
  <si>
    <t>First Time Student</t>
  </si>
  <si>
    <t>Someone who is attending college for the fist time after high school graduation as a degree seeking student full time (regardless of prior advanced standing credit)</t>
  </si>
  <si>
    <t>Full Time Status - Graduate Student</t>
  </si>
  <si>
    <t>at NU, full time is 6 hrs</t>
  </si>
  <si>
    <t>Full Time Status - Undergraduate Student</t>
  </si>
  <si>
    <t>at NU, full time is 12 hrs</t>
  </si>
  <si>
    <t>Non-Traditional Student</t>
  </si>
  <si>
    <t xml:space="preserve">A non-traditional adult student is defined at Newman University as a student pursuing an undergraduate degree on either a part-time (less than 12 hours) or full-time (12 hours or more) basis and meets one of the following criteria: Must be out of high school for three or more years without any college credit.
Must be out of college for three or more years.
Must be age 24 years or older.
</t>
  </si>
  <si>
    <t>Traditional Student</t>
  </si>
  <si>
    <t>A student who enrolls full-time at a postsecondary institution within 2 years after graduating high school or completing a G.E.D.</t>
  </si>
  <si>
    <t>Transfer Student</t>
  </si>
  <si>
    <t>Someone who has attended and attempted credit at a post secondary institution after graduating high school.</t>
  </si>
  <si>
    <t>Undergraduate Student</t>
  </si>
  <si>
    <t xml:space="preserve">Traditionally, a student who has earned a high school diploma and is enrolled in undergraduate courses </t>
  </si>
  <si>
    <t>Glossary</t>
  </si>
  <si>
    <t>TR Admissions</t>
  </si>
  <si>
    <t>FR Admissions</t>
  </si>
  <si>
    <t/>
  </si>
  <si>
    <t xml:space="preserve"> Newman University</t>
  </si>
  <si>
    <t>Wichita West HS</t>
  </si>
  <si>
    <t>ToC</t>
  </si>
  <si>
    <t>2013FA-2014SU</t>
  </si>
  <si>
    <t>2014FA-2015SU</t>
  </si>
  <si>
    <t>2015FA-2016SU</t>
  </si>
  <si>
    <t>2016FA-2017SU</t>
  </si>
  <si>
    <t>2017FA-2018SU</t>
  </si>
  <si>
    <t>2018FA-2019SU</t>
  </si>
  <si>
    <t>2019FA-2020SU</t>
  </si>
  <si>
    <t>2020FA-2021SU</t>
  </si>
  <si>
    <t>2021FA-2022SU</t>
  </si>
  <si>
    <t>Classical Sch of Wichita HS</t>
  </si>
  <si>
    <t>Garden City High School</t>
  </si>
  <si>
    <t>St Marys Colgan Cath HS Pittsb</t>
  </si>
  <si>
    <t>Wichita Northeast Magnet HS</t>
  </si>
  <si>
    <t>Location</t>
  </si>
  <si>
    <t>Number of Credit Hours by Location</t>
  </si>
  <si>
    <t>Number of Credit Hours by Location and Ethnicity</t>
  </si>
  <si>
    <t>Advanced Standing Student Credit Hours by Semester (Not Day 20)</t>
  </si>
  <si>
    <t>Advanced Standing Count</t>
  </si>
  <si>
    <t>Advanced Standing Hours</t>
  </si>
  <si>
    <t>Hours</t>
  </si>
  <si>
    <t>Advanced Standing Hours 2</t>
  </si>
  <si>
    <t>Ethnicity</t>
  </si>
  <si>
    <r>
      <t>% Cont. 2</t>
    </r>
    <r>
      <rPr>
        <b/>
        <vertAlign val="superscript"/>
        <sz val="11"/>
        <color theme="1"/>
        <rFont val="Calibri"/>
        <family val="2"/>
        <scheme val="minor"/>
      </rPr>
      <t>nd</t>
    </r>
    <r>
      <rPr>
        <b/>
        <sz val="11"/>
        <color theme="1"/>
        <rFont val="Calibri"/>
        <family val="2"/>
        <scheme val="minor"/>
      </rPr>
      <t xml:space="preserve"> Year</t>
    </r>
  </si>
  <si>
    <r>
      <t>% Cont. 3</t>
    </r>
    <r>
      <rPr>
        <b/>
        <vertAlign val="superscript"/>
        <sz val="11"/>
        <color theme="1"/>
        <rFont val="Calibri"/>
        <family val="2"/>
        <scheme val="minor"/>
      </rPr>
      <t>rd</t>
    </r>
    <r>
      <rPr>
        <b/>
        <sz val="11"/>
        <color theme="1"/>
        <rFont val="Calibri"/>
        <family val="2"/>
        <scheme val="minor"/>
      </rPr>
      <t xml:space="preserve"> Year</t>
    </r>
  </si>
  <si>
    <r>
      <t>% Cont. 4</t>
    </r>
    <r>
      <rPr>
        <b/>
        <vertAlign val="superscript"/>
        <sz val="11"/>
        <color theme="1"/>
        <rFont val="Calibri"/>
        <family val="2"/>
        <scheme val="minor"/>
      </rPr>
      <t>th</t>
    </r>
    <r>
      <rPr>
        <b/>
        <sz val="11"/>
        <color theme="1"/>
        <rFont val="Calibri"/>
        <family val="2"/>
        <scheme val="minor"/>
      </rPr>
      <t xml:space="preserve"> Year</t>
    </r>
  </si>
  <si>
    <t>Current as of 7-21-2022</t>
  </si>
  <si>
    <t>Subject to Change format</t>
  </si>
  <si>
    <t>First Year</t>
  </si>
  <si>
    <t>Exploring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</si>
</sst>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1" x14ac:knownFonts="1">
    <font>
      <sz val="11"/>
      <color theme="1"/>
      <name val="Calibri"/>
      <family val="2"/>
      <scheme val="minor"/>
    </font>
    <font>
      <sz val="10"/>
      <name val="Arial"/>
      <family val="2"/>
    </font>
    <font>
      <sz val="11"/>
      <color theme="1"/>
      <name val="Calibri"/>
      <family val="2"/>
      <scheme val="minor"/>
    </font>
    <font>
      <b/>
      <sz val="10"/>
      <name val="Arial"/>
      <family val="2"/>
    </font>
    <font>
      <sz val="8"/>
      <name val="Arial"/>
      <family val="2"/>
    </font>
    <font>
      <b/>
      <sz val="10"/>
      <color indexed="8"/>
      <name val="Arial"/>
      <family val="2"/>
    </font>
    <font>
      <b/>
      <sz val="12"/>
      <name val="Times New Roman"/>
      <family val="1"/>
    </font>
    <font>
      <sz val="12"/>
      <name val="Times New Roman"/>
      <family val="1"/>
    </font>
    <font>
      <b/>
      <sz val="12"/>
      <color theme="1"/>
      <name val="Times New Roman"/>
      <family val="1"/>
    </font>
    <font>
      <sz val="12"/>
      <color theme="1"/>
      <name val="Times New Roman"/>
      <family val="1"/>
    </font>
    <font>
      <sz val="10"/>
      <color indexed="8"/>
      <name val="Arial"/>
      <family val="2"/>
    </font>
    <font>
      <b/>
      <sz val="14"/>
      <color theme="1"/>
      <name val="Calibri"/>
      <family val="2"/>
      <scheme val="minor"/>
    </font>
    <font>
      <b/>
      <sz val="11"/>
      <color theme="1"/>
      <name val="Calibri"/>
      <family val="2"/>
      <scheme val="minor"/>
    </font>
    <font>
      <b/>
      <sz val="16"/>
      <color theme="1"/>
      <name val="Calibri"/>
      <family val="2"/>
      <scheme val="minor"/>
    </font>
    <font>
      <b/>
      <sz val="11"/>
      <color indexed="8"/>
      <name val="Calibri"/>
      <family val="2"/>
    </font>
    <font>
      <b/>
      <sz val="11"/>
      <name val="Calibri"/>
      <family val="2"/>
      <scheme val="minor"/>
    </font>
    <font>
      <u/>
      <sz val="11"/>
      <color theme="10"/>
      <name val="Calibri"/>
      <family val="2"/>
      <scheme val="minor"/>
    </font>
    <font>
      <b/>
      <sz val="12"/>
      <color theme="1"/>
      <name val="Calibri"/>
      <family val="2"/>
      <scheme val="minor"/>
    </font>
    <font>
      <b/>
      <sz val="10"/>
      <name val="Times New Roman"/>
      <family val="1"/>
    </font>
    <font>
      <b/>
      <vertAlign val="superscript"/>
      <sz val="11"/>
      <color theme="1"/>
      <name val="Calibri"/>
      <family val="2"/>
      <scheme val="minor"/>
    </font>
    <font>
      <b/>
      <sz val="20"/>
      <color theme="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0"/>
      </patternFill>
    </fill>
    <fill>
      <patternFill patternType="solid">
        <fgColor theme="0" tint="-0.249977111117893"/>
        <bgColor indexed="64"/>
      </patternFill>
    </fill>
    <fill>
      <patternFill patternType="solid">
        <fgColor theme="4" tint="0.79998168889431442"/>
        <bgColor theme="4" tint="0.79998168889431442"/>
      </patternFill>
    </fill>
  </fills>
  <borders count="17">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theme="4" tint="0.39997558519241921"/>
      </bottom>
      <diagonal/>
    </border>
  </borders>
  <cellStyleXfs count="7">
    <xf numFmtId="0" fontId="0" fillId="0" borderId="0"/>
    <xf numFmtId="9" fontId="2" fillId="0" borderId="0" applyFont="0" applyFill="0" applyBorder="0" applyAlignment="0" applyProtection="0"/>
    <xf numFmtId="0" fontId="1" fillId="0" borderId="0"/>
    <xf numFmtId="0" fontId="1" fillId="0" borderId="0" applyBorder="0"/>
    <xf numFmtId="0" fontId="1" fillId="0" borderId="0" applyBorder="0"/>
    <xf numFmtId="0" fontId="10" fillId="0" borderId="0"/>
    <xf numFmtId="0" fontId="16" fillId="0" borderId="0" applyNumberFormat="0" applyFill="0" applyBorder="0" applyAlignment="0" applyProtection="0"/>
  </cellStyleXfs>
  <cellXfs count="153">
    <xf numFmtId="0" fontId="0" fillId="0" borderId="0" xfId="0"/>
    <xf numFmtId="49" fontId="1" fillId="0" borderId="0" xfId="0" applyNumberFormat="1" applyFont="1" applyBorder="1" applyAlignment="1">
      <alignment horizontal="center" vertical="center"/>
    </xf>
    <xf numFmtId="0" fontId="1" fillId="0" borderId="0" xfId="0" applyFont="1" applyFill="1" applyBorder="1" applyAlignment="1">
      <alignment vertical="center"/>
    </xf>
    <xf numFmtId="9" fontId="1" fillId="0" borderId="0" xfId="0" applyNumberFormat="1" applyFont="1" applyFill="1" applyBorder="1" applyAlignment="1">
      <alignment vertical="center"/>
    </xf>
    <xf numFmtId="0" fontId="3" fillId="0" borderId="6" xfId="0" applyFont="1" applyFill="1" applyBorder="1" applyAlignment="1">
      <alignment horizontal="center" vertical="center"/>
    </xf>
    <xf numFmtId="0" fontId="1" fillId="0" borderId="6" xfId="0" applyFont="1" applyFill="1" applyBorder="1" applyAlignment="1">
      <alignment vertical="center"/>
    </xf>
    <xf numFmtId="9" fontId="1" fillId="0" borderId="6" xfId="0" applyNumberFormat="1" applyFont="1" applyFill="1" applyBorder="1" applyAlignment="1">
      <alignment vertical="center"/>
    </xf>
    <xf numFmtId="2" fontId="1" fillId="0" borderId="6" xfId="0" applyNumberFormat="1" applyFont="1" applyFill="1" applyBorder="1" applyAlignment="1">
      <alignment vertical="center"/>
    </xf>
    <xf numFmtId="0" fontId="0" fillId="0" borderId="6" xfId="0" applyBorder="1"/>
    <xf numFmtId="0" fontId="0" fillId="0" borderId="0" xfId="0" applyAlignment="1">
      <alignment vertical="center"/>
    </xf>
    <xf numFmtId="0" fontId="0" fillId="0" borderId="0" xfId="0" applyFill="1"/>
    <xf numFmtId="9" fontId="0" fillId="0" borderId="0" xfId="1" applyFont="1"/>
    <xf numFmtId="164" fontId="0" fillId="0" borderId="0" xfId="0" applyNumberFormat="1"/>
    <xf numFmtId="0" fontId="0" fillId="0" borderId="8" xfId="0" applyBorder="1" applyAlignment="1">
      <alignment vertical="center" wrapText="1"/>
    </xf>
    <xf numFmtId="164" fontId="0" fillId="0" borderId="8" xfId="1" applyNumberFormat="1"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164" fontId="0" fillId="0" borderId="12" xfId="1" applyNumberFormat="1" applyFont="1" applyBorder="1" applyAlignment="1">
      <alignment vertical="center" wrapText="1"/>
    </xf>
    <xf numFmtId="0" fontId="0" fillId="0" borderId="6" xfId="0" applyFill="1" applyBorder="1" applyAlignment="1">
      <alignment vertical="center" wrapText="1"/>
    </xf>
    <xf numFmtId="164" fontId="0" fillId="0" borderId="6" xfId="0" applyNumberFormat="1" applyBorder="1"/>
    <xf numFmtId="164" fontId="0" fillId="0" borderId="6" xfId="1" applyNumberFormat="1" applyFont="1" applyFill="1" applyBorder="1" applyAlignment="1">
      <alignment vertical="center" wrapText="1"/>
    </xf>
    <xf numFmtId="164" fontId="0" fillId="0" borderId="6" xfId="1" applyNumberFormat="1" applyFont="1" applyBorder="1"/>
    <xf numFmtId="164" fontId="0" fillId="0" borderId="11" xfId="1" applyNumberFormat="1" applyFont="1" applyFill="1" applyBorder="1" applyAlignment="1">
      <alignment vertical="center" wrapText="1"/>
    </xf>
    <xf numFmtId="164" fontId="0" fillId="0" borderId="11" xfId="1" applyNumberFormat="1" applyFont="1" applyBorder="1"/>
    <xf numFmtId="0" fontId="0" fillId="0" borderId="9" xfId="0" applyBorder="1"/>
    <xf numFmtId="0" fontId="0" fillId="0" borderId="12" xfId="0" applyBorder="1"/>
    <xf numFmtId="9" fontId="3" fillId="0" borderId="6" xfId="1" applyFont="1" applyFill="1" applyBorder="1" applyAlignment="1">
      <alignment horizontal="center" vertical="center"/>
    </xf>
    <xf numFmtId="0" fontId="0" fillId="0" borderId="0" xfId="0" applyBorder="1"/>
    <xf numFmtId="0" fontId="0" fillId="0" borderId="6" xfId="0" applyFont="1" applyBorder="1" applyAlignment="1">
      <alignment vertical="center" wrapText="1"/>
    </xf>
    <xf numFmtId="164" fontId="0" fillId="0" borderId="6" xfId="1" applyNumberFormat="1" applyFont="1" applyBorder="1" applyAlignment="1">
      <alignment vertical="center" wrapText="1"/>
    </xf>
    <xf numFmtId="0" fontId="0" fillId="0" borderId="6" xfId="0" applyFont="1" applyFill="1" applyBorder="1" applyAlignment="1">
      <alignment vertical="center" wrapText="1"/>
    </xf>
    <xf numFmtId="165" fontId="0" fillId="0" borderId="6" xfId="0" applyNumberFormat="1" applyBorder="1"/>
    <xf numFmtId="0" fontId="11" fillId="0" borderId="0" xfId="0" applyFont="1"/>
    <xf numFmtId="0" fontId="5" fillId="0" borderId="0" xfId="0" applyFont="1" applyBorder="1" applyAlignment="1">
      <alignment horizontal="center" vertical="center"/>
    </xf>
    <xf numFmtId="0" fontId="0" fillId="0" borderId="0" xfId="0" applyAlignment="1">
      <alignment vertical="center"/>
    </xf>
    <xf numFmtId="9" fontId="0" fillId="0" borderId="6" xfId="1" applyFont="1" applyBorder="1"/>
    <xf numFmtId="0" fontId="13" fillId="0" borderId="0" xfId="0" applyFont="1" applyAlignment="1"/>
    <xf numFmtId="0" fontId="5" fillId="0" borderId="6" xfId="0" applyFont="1" applyBorder="1" applyAlignment="1">
      <alignment horizontal="center" vertical="center"/>
    </xf>
    <xf numFmtId="0" fontId="5" fillId="0" borderId="6" xfId="0" applyFont="1" applyFill="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9" fontId="0" fillId="0" borderId="6" xfId="0" applyNumberFormat="1" applyBorder="1" applyAlignment="1">
      <alignment horizontal="center" vertical="center"/>
    </xf>
    <xf numFmtId="0" fontId="3" fillId="0" borderId="0" xfId="0" applyFont="1" applyFill="1" applyBorder="1" applyAlignment="1">
      <alignment horizontal="left" vertical="center"/>
    </xf>
    <xf numFmtId="0" fontId="0" fillId="0" borderId="6" xfId="0" applyFill="1" applyBorder="1"/>
    <xf numFmtId="0" fontId="0" fillId="2" borderId="6" xfId="0" applyFill="1" applyBorder="1"/>
    <xf numFmtId="0" fontId="13" fillId="0" borderId="0" xfId="0" applyFont="1" applyAlignment="1">
      <alignment horizontal="left"/>
    </xf>
    <xf numFmtId="0" fontId="12" fillId="0" borderId="6" xfId="0" applyFont="1" applyBorder="1"/>
    <xf numFmtId="0" fontId="12" fillId="2" borderId="6" xfId="0" applyFont="1" applyFill="1" applyBorder="1"/>
    <xf numFmtId="0" fontId="5" fillId="0" borderId="6" xfId="0" applyFont="1" applyFill="1" applyBorder="1" applyAlignment="1">
      <alignment horizontal="center"/>
    </xf>
    <xf numFmtId="0" fontId="5" fillId="0" borderId="6" xfId="0" applyFont="1" applyBorder="1" applyAlignment="1">
      <alignment horizontal="center"/>
    </xf>
    <xf numFmtId="0" fontId="3" fillId="0" borderId="6" xfId="2" applyFont="1" applyBorder="1" applyAlignment="1">
      <alignment vertical="center"/>
    </xf>
    <xf numFmtId="0" fontId="1" fillId="0" borderId="6" xfId="3" applyFont="1" applyFill="1" applyBorder="1" applyAlignment="1">
      <alignment horizontal="center" vertical="center"/>
    </xf>
    <xf numFmtId="0" fontId="1" fillId="0" borderId="6" xfId="0" applyFont="1" applyBorder="1" applyAlignment="1">
      <alignment vertical="center"/>
    </xf>
    <xf numFmtId="0" fontId="0" fillId="4" borderId="6" xfId="0" applyFill="1" applyBorder="1"/>
    <xf numFmtId="0" fontId="1" fillId="4" borderId="6" xfId="0" applyFont="1" applyFill="1" applyBorder="1" applyAlignment="1">
      <alignment vertical="center"/>
    </xf>
    <xf numFmtId="9" fontId="0" fillId="4" borderId="6" xfId="1" applyFont="1" applyFill="1" applyBorder="1"/>
    <xf numFmtId="0" fontId="12" fillId="0" borderId="0" xfId="0" applyFont="1"/>
    <xf numFmtId="0" fontId="12" fillId="0" borderId="6" xfId="0" applyFont="1" applyFill="1" applyBorder="1"/>
    <xf numFmtId="0" fontId="0" fillId="0" borderId="6" xfId="0" applyFont="1" applyBorder="1"/>
    <xf numFmtId="0" fontId="6" fillId="0" borderId="6" xfId="0" applyFont="1" applyBorder="1"/>
    <xf numFmtId="0" fontId="6" fillId="0" borderId="6" xfId="0" applyFont="1" applyFill="1" applyBorder="1"/>
    <xf numFmtId="0" fontId="7" fillId="0" borderId="6" xfId="0" applyFont="1" applyBorder="1"/>
    <xf numFmtId="0" fontId="7" fillId="0" borderId="6" xfId="0" applyFont="1" applyFill="1" applyBorder="1" applyAlignment="1">
      <alignment horizontal="right"/>
    </xf>
    <xf numFmtId="0" fontId="9" fillId="0" borderId="6" xfId="0" applyFont="1" applyBorder="1"/>
    <xf numFmtId="0" fontId="0" fillId="0" borderId="6" xfId="0" applyFont="1" applyFill="1" applyBorder="1"/>
    <xf numFmtId="0" fontId="7" fillId="0" borderId="6" xfId="0" quotePrefix="1" applyFont="1" applyBorder="1" applyAlignment="1"/>
    <xf numFmtId="0" fontId="9" fillId="0" borderId="6" xfId="0" applyFont="1" applyFill="1" applyBorder="1"/>
    <xf numFmtId="0" fontId="14" fillId="5" borderId="6" xfId="5" applyFont="1" applyFill="1" applyBorder="1" applyAlignment="1">
      <alignment horizontal="center"/>
    </xf>
    <xf numFmtId="0" fontId="6" fillId="6" borderId="6" xfId="0" applyFont="1" applyFill="1" applyBorder="1"/>
    <xf numFmtId="0" fontId="8" fillId="6" borderId="6" xfId="0" applyFont="1" applyFill="1" applyBorder="1"/>
    <xf numFmtId="0" fontId="12" fillId="6" borderId="6" xfId="0" applyFont="1" applyFill="1" applyBorder="1"/>
    <xf numFmtId="0" fontId="12" fillId="0" borderId="0" xfId="0" applyFont="1" applyBorder="1"/>
    <xf numFmtId="0" fontId="0" fillId="0" borderId="0" xfId="0" applyFill="1" applyBorder="1"/>
    <xf numFmtId="0" fontId="5" fillId="0" borderId="0" xfId="0" applyFont="1" applyBorder="1" applyAlignment="1">
      <alignment horizontal="left" vertical="center"/>
    </xf>
    <xf numFmtId="9" fontId="15" fillId="0" borderId="6" xfId="1" applyFont="1" applyFill="1" applyBorder="1" applyAlignment="1">
      <alignment vertical="center"/>
    </xf>
    <xf numFmtId="0" fontId="12" fillId="0" borderId="16" xfId="0" applyFont="1" applyBorder="1" applyAlignment="1">
      <alignment horizontal="left"/>
    </xf>
    <xf numFmtId="0" fontId="12" fillId="0" borderId="16" xfId="0" applyNumberFormat="1" applyFont="1" applyBorder="1"/>
    <xf numFmtId="0" fontId="12" fillId="0" borderId="0" xfId="0" applyFont="1" applyAlignment="1">
      <alignment horizontal="left" indent="1"/>
    </xf>
    <xf numFmtId="0" fontId="12" fillId="0" borderId="0" xfId="0" applyNumberFormat="1" applyFont="1"/>
    <xf numFmtId="0" fontId="0" fillId="0" borderId="0" xfId="0" applyAlignment="1">
      <alignment horizontal="left" indent="2"/>
    </xf>
    <xf numFmtId="0" fontId="0" fillId="0" borderId="0" xfId="0" applyNumberFormat="1"/>
    <xf numFmtId="0" fontId="12" fillId="7" borderId="6" xfId="0" applyFont="1" applyFill="1" applyBorder="1"/>
    <xf numFmtId="0" fontId="12" fillId="0" borderId="6" xfId="0" applyFont="1" applyBorder="1" applyAlignment="1">
      <alignment horizontal="left"/>
    </xf>
    <xf numFmtId="0" fontId="12" fillId="0" borderId="6" xfId="0" applyNumberFormat="1" applyFont="1" applyBorder="1"/>
    <xf numFmtId="0" fontId="0" fillId="0" borderId="6" xfId="0" applyNumberFormat="1" applyBorder="1"/>
    <xf numFmtId="0" fontId="12" fillId="0" borderId="0" xfId="0" applyFont="1" applyFill="1" applyBorder="1"/>
    <xf numFmtId="0" fontId="16" fillId="0" borderId="0" xfId="6"/>
    <xf numFmtId="0" fontId="13" fillId="0" borderId="9" xfId="0" applyFont="1" applyBorder="1" applyAlignment="1">
      <alignment horizontal="left"/>
    </xf>
    <xf numFmtId="0" fontId="13" fillId="0" borderId="6" xfId="0" applyFont="1" applyBorder="1"/>
    <xf numFmtId="0" fontId="13" fillId="0" borderId="6" xfId="0" applyFont="1" applyBorder="1" applyAlignment="1">
      <alignment horizontal="center"/>
    </xf>
    <xf numFmtId="0" fontId="0" fillId="0" borderId="6" xfId="0" applyBorder="1" applyAlignment="1">
      <alignment horizontal="left" vertical="center"/>
    </xf>
    <xf numFmtId="0" fontId="0" fillId="0" borderId="6" xfId="0" applyBorder="1" applyAlignment="1">
      <alignment wrapText="1"/>
    </xf>
    <xf numFmtId="0" fontId="0" fillId="0" borderId="6" xfId="0" applyFill="1" applyBorder="1" applyAlignment="1">
      <alignment wrapText="1"/>
    </xf>
    <xf numFmtId="0" fontId="12" fillId="0" borderId="11" xfId="0" applyFont="1" applyBorder="1"/>
    <xf numFmtId="0" fontId="12" fillId="7" borderId="6" xfId="0" applyFont="1" applyFill="1" applyBorder="1" applyAlignment="1">
      <alignment horizontal="left"/>
    </xf>
    <xf numFmtId="0" fontId="12" fillId="7" borderId="6" xfId="0" applyNumberFormat="1" applyFont="1" applyFill="1" applyBorder="1"/>
    <xf numFmtId="0" fontId="17" fillId="0" borderId="0" xfId="0" applyFont="1"/>
    <xf numFmtId="0" fontId="0" fillId="0" borderId="6" xfId="0" applyBorder="1" applyAlignment="1">
      <alignment horizontal="left" indent="1"/>
    </xf>
    <xf numFmtId="0" fontId="12" fillId="4" borderId="11" xfId="0" applyFont="1" applyFill="1" applyBorder="1"/>
    <xf numFmtId="0" fontId="12" fillId="4" borderId="6" xfId="0" applyFont="1" applyFill="1" applyBorder="1"/>
    <xf numFmtId="0" fontId="3" fillId="0" borderId="6" xfId="0" applyFont="1" applyFill="1" applyBorder="1" applyAlignment="1">
      <alignment horizontal="left" vertical="center"/>
    </xf>
    <xf numFmtId="164" fontId="0" fillId="0" borderId="6" xfId="0" applyNumberFormat="1" applyFill="1" applyBorder="1" applyAlignment="1">
      <alignment horizontal="center" vertical="center"/>
    </xf>
    <xf numFmtId="0" fontId="15" fillId="0" borderId="6" xfId="4" applyFont="1" applyFill="1" applyBorder="1" applyAlignment="1">
      <alignment vertical="center"/>
    </xf>
    <xf numFmtId="0" fontId="15" fillId="0" borderId="6" xfId="4" applyFont="1" applyFill="1" applyBorder="1" applyAlignment="1">
      <alignment horizontal="left" vertical="center"/>
    </xf>
    <xf numFmtId="0" fontId="12" fillId="3" borderId="6" xfId="0" applyFont="1" applyFill="1" applyBorder="1"/>
    <xf numFmtId="49" fontId="3" fillId="0" borderId="6"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6" fillId="4" borderId="6" xfId="0" applyFont="1" applyFill="1" applyBorder="1"/>
    <xf numFmtId="0" fontId="8" fillId="4" borderId="6" xfId="0" applyFont="1" applyFill="1" applyBorder="1"/>
    <xf numFmtId="0" fontId="18" fillId="0" borderId="6" xfId="0" applyFont="1" applyBorder="1" applyAlignment="1">
      <alignment horizontal="center"/>
    </xf>
    <xf numFmtId="0" fontId="6" fillId="0" borderId="6" xfId="0" applyFont="1" applyBorder="1" applyAlignment="1">
      <alignment horizontal="left"/>
    </xf>
    <xf numFmtId="0" fontId="12" fillId="0" borderId="6"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6" xfId="0" applyFont="1" applyFill="1" applyBorder="1" applyAlignment="1">
      <alignment vertical="center" wrapText="1"/>
    </xf>
    <xf numFmtId="0" fontId="12" fillId="0" borderId="11" xfId="0" applyFont="1" applyFill="1" applyBorder="1" applyAlignment="1">
      <alignment vertical="center" wrapText="1"/>
    </xf>
    <xf numFmtId="0" fontId="12" fillId="4" borderId="6" xfId="0" applyFont="1" applyFill="1" applyBorder="1" applyAlignment="1">
      <alignment vertical="center" wrapText="1"/>
    </xf>
    <xf numFmtId="0" fontId="12" fillId="4" borderId="3" xfId="0" applyFont="1" applyFill="1" applyBorder="1" applyAlignment="1">
      <alignment vertical="center" wrapText="1"/>
    </xf>
    <xf numFmtId="0" fontId="11" fillId="0" borderId="9" xfId="0" applyFont="1" applyBorder="1" applyAlignment="1">
      <alignment horizontal="left"/>
    </xf>
    <xf numFmtId="0" fontId="20" fillId="0" borderId="0" xfId="0" applyFont="1" applyAlignment="1">
      <alignment horizontal="left"/>
    </xf>
    <xf numFmtId="0" fontId="13" fillId="0" borderId="0" xfId="0" applyFont="1" applyAlignment="1">
      <alignment horizontal="left"/>
    </xf>
    <xf numFmtId="0" fontId="0" fillId="0" borderId="0" xfId="0" applyAlignment="1">
      <alignment horizontal="center"/>
    </xf>
    <xf numFmtId="0" fontId="0" fillId="0" borderId="9" xfId="0" applyBorder="1" applyAlignment="1">
      <alignment horizontal="center"/>
    </xf>
    <xf numFmtId="0" fontId="0" fillId="0" borderId="0" xfId="0" applyBorder="1" applyAlignment="1">
      <alignment horizontal="center"/>
    </xf>
    <xf numFmtId="0" fontId="13" fillId="0" borderId="0" xfId="0" applyFont="1" applyBorder="1" applyAlignment="1">
      <alignment horizontal="left"/>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5" fillId="0" borderId="6" xfId="0" applyFont="1" applyBorder="1" applyAlignment="1">
      <alignment horizontal="center"/>
    </xf>
    <xf numFmtId="0" fontId="0" fillId="0" borderId="6" xfId="0"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3" fontId="3" fillId="4" borderId="6" xfId="2" applyNumberFormat="1" applyFont="1" applyFill="1" applyBorder="1" applyAlignment="1">
      <alignment horizontal="center"/>
    </xf>
    <xf numFmtId="0" fontId="0" fillId="3" borderId="0" xfId="0" applyFill="1" applyAlignment="1">
      <alignment horizontal="center"/>
    </xf>
    <xf numFmtId="0" fontId="3" fillId="0" borderId="6" xfId="0" applyFont="1" applyFill="1" applyBorder="1" applyAlignment="1">
      <alignment horizontal="center" vertical="center"/>
    </xf>
    <xf numFmtId="0" fontId="0" fillId="0" borderId="6" xfId="0" applyBorder="1" applyAlignment="1">
      <alignment vertical="center"/>
    </xf>
    <xf numFmtId="0" fontId="3" fillId="0" borderId="6" xfId="0" applyFont="1" applyBorder="1" applyAlignment="1">
      <alignment horizontal="center" vertical="center"/>
    </xf>
    <xf numFmtId="0" fontId="3" fillId="0" borderId="6" xfId="3" applyFont="1" applyFill="1" applyBorder="1" applyAlignment="1">
      <alignment horizontal="center" vertical="center"/>
    </xf>
    <xf numFmtId="0" fontId="12" fillId="4" borderId="2" xfId="0" applyFont="1" applyFill="1" applyBorder="1" applyAlignment="1">
      <alignment horizontal="center"/>
    </xf>
    <xf numFmtId="0" fontId="12" fillId="4" borderId="4" xfId="0" applyFont="1" applyFill="1" applyBorder="1" applyAlignment="1">
      <alignment horizontal="center"/>
    </xf>
    <xf numFmtId="0" fontId="12" fillId="4" borderId="3" xfId="0" applyFont="1" applyFill="1" applyBorder="1" applyAlignment="1">
      <alignment horizontal="center"/>
    </xf>
    <xf numFmtId="0" fontId="11" fillId="0" borderId="0" xfId="0" applyFont="1" applyBorder="1" applyAlignment="1">
      <alignment horizontal="left"/>
    </xf>
    <xf numFmtId="0" fontId="11" fillId="0" borderId="0" xfId="0" applyFont="1" applyAlignment="1">
      <alignment horizontal="left"/>
    </xf>
  </cellXfs>
  <cellStyles count="7">
    <cellStyle name="Hyperlink" xfId="6" builtinId="8"/>
    <cellStyle name="Normal" xfId="0" builtinId="0"/>
    <cellStyle name="Normal 2" xfId="4" xr:uid="{00000000-0005-0000-0000-000002000000}"/>
    <cellStyle name="Normal_2004-05 Fact Book 9 7 2004" xfId="3" xr:uid="{00000000-0005-0000-0000-000003000000}"/>
    <cellStyle name="Normal_2013-2014" xfId="5" xr:uid="{00000000-0005-0000-0000-000004000000}"/>
    <cellStyle name="Normal_Enrollment of Student Body" xfId="2" xr:uid="{00000000-0005-0000-0000-00000500000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Mean ACT Composite Scores</a:t>
            </a:r>
          </a:p>
        </c:rich>
      </c:tx>
      <c:layout>
        <c:manualLayout>
          <c:xMode val="edge"/>
          <c:yMode val="edge"/>
          <c:x val="0.29709019020437355"/>
          <c:y val="5.510925592132309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9.7883850766396857E-2"/>
          <c:y val="0.19576820730100503"/>
          <c:w val="0.86508160001653456"/>
          <c:h val="0.62936569048742719"/>
        </c:manualLayout>
      </c:layout>
      <c:barChart>
        <c:barDir val="col"/>
        <c:grouping val="clustered"/>
        <c:varyColors val="0"/>
        <c:ser>
          <c:idx val="0"/>
          <c:order val="0"/>
          <c:tx>
            <c:strRef>
              <c:f>'ACT Scores'!$B$14</c:f>
              <c:strCache>
                <c:ptCount val="1"/>
                <c:pt idx="0">
                  <c:v>23.06081081</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'HS Rank'!$B$7:$J$7</c:f>
              <c:strCache>
                <c:ptCount val="9"/>
                <c:pt idx="0">
                  <c:v>2013</c:v>
                </c:pt>
                <c:pt idx="1">
                  <c:v>2014</c:v>
                </c:pt>
                <c:pt idx="2">
                  <c:v>2015</c:v>
                </c:pt>
                <c:pt idx="3">
                  <c:v>2016</c:v>
                </c:pt>
                <c:pt idx="4">
                  <c:v>2017</c:v>
                </c:pt>
                <c:pt idx="5">
                  <c:v>2018</c:v>
                </c:pt>
                <c:pt idx="6">
                  <c:v>2019</c:v>
                </c:pt>
                <c:pt idx="7">
                  <c:v>2020</c:v>
                </c:pt>
                <c:pt idx="8">
                  <c:v>2021*</c:v>
                </c:pt>
              </c:strCache>
            </c:strRef>
          </c:cat>
          <c:val>
            <c:numRef>
              <c:f>('ACT Scores'!$D$14,'ACT Scores'!$F$14,'ACT Scores'!$H$14,'ACT Scores'!$H$14,'ACT Scores'!$J$14,'ACT Scores'!$L$14,'ACT Scores'!$N$14,'ACT Scores'!$P$14,'ACT Scores'!$R$14)</c:f>
              <c:numCache>
                <c:formatCode>0.00</c:formatCode>
                <c:ptCount val="9"/>
                <c:pt idx="0" formatCode="General">
                  <c:v>23.1875</c:v>
                </c:pt>
                <c:pt idx="1">
                  <c:v>23.31851851851852</c:v>
                </c:pt>
                <c:pt idx="2">
                  <c:v>22.443750000000001</c:v>
                </c:pt>
                <c:pt idx="3">
                  <c:v>22.443750000000001</c:v>
                </c:pt>
                <c:pt idx="4">
                  <c:v>21.644329896907216</c:v>
                </c:pt>
                <c:pt idx="5">
                  <c:v>21.948717948717949</c:v>
                </c:pt>
                <c:pt idx="6">
                  <c:v>21.375</c:v>
                </c:pt>
                <c:pt idx="7">
                  <c:v>21.592920353982301</c:v>
                </c:pt>
                <c:pt idx="8">
                  <c:v>21.471153846153847</c:v>
                </c:pt>
              </c:numCache>
            </c:numRef>
          </c:val>
          <c:extLst>
            <c:ext xmlns:c16="http://schemas.microsoft.com/office/drawing/2014/chart" uri="{C3380CC4-5D6E-409C-BE32-E72D297353CC}">
              <c16:uniqueId val="{00000000-CED5-4A78-9090-415D60DDE048}"/>
            </c:ext>
          </c:extLst>
        </c:ser>
        <c:dLbls>
          <c:showLegendKey val="0"/>
          <c:showVal val="0"/>
          <c:showCatName val="0"/>
          <c:showSerName val="0"/>
          <c:showPercent val="0"/>
          <c:showBubbleSize val="0"/>
        </c:dLbls>
        <c:gapWidth val="100"/>
        <c:overlap val="-24"/>
        <c:axId val="80401152"/>
        <c:axId val="80402688"/>
      </c:barChart>
      <c:catAx>
        <c:axId val="804011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0402688"/>
        <c:crosses val="autoZero"/>
        <c:auto val="1"/>
        <c:lblAlgn val="ctr"/>
        <c:lblOffset val="100"/>
        <c:tickLblSkip val="1"/>
        <c:tickMarkSkip val="1"/>
        <c:noMultiLvlLbl val="0"/>
      </c:catAx>
      <c:valAx>
        <c:axId val="80402688"/>
        <c:scaling>
          <c:orientation val="minMax"/>
          <c:max val="36"/>
          <c:min val="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0401152"/>
        <c:crosses val="autoZero"/>
        <c:crossBetween val="between"/>
        <c:majorUnit val="6"/>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000000000000011" r="0.75000000000000011"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Percent Students with ACT Composite </a:t>
            </a:r>
          </a:p>
          <a:p>
            <a:pPr>
              <a:defRPr/>
            </a:pPr>
            <a:r>
              <a:rPr lang="en-US"/>
              <a:t>Scores of 20 or Higher</a:t>
            </a:r>
          </a:p>
        </c:rich>
      </c:tx>
      <c:layout>
        <c:manualLayout>
          <c:xMode val="edge"/>
          <c:yMode val="edge"/>
          <c:x val="0.22813253606457087"/>
          <c:y val="3.3230243809885214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511145598560885"/>
          <c:y val="0.21925007015632481"/>
          <c:w val="0.84916073317891971"/>
          <c:h val="0.60815546641575469"/>
        </c:manualLayout>
      </c:layout>
      <c:barChart>
        <c:barDir val="col"/>
        <c:grouping val="clustered"/>
        <c:varyColors val="0"/>
        <c:ser>
          <c:idx val="1"/>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'HS Rank'!$B$7:$J$7</c:f>
              <c:strCache>
                <c:ptCount val="9"/>
                <c:pt idx="0">
                  <c:v>2013</c:v>
                </c:pt>
                <c:pt idx="1">
                  <c:v>2014</c:v>
                </c:pt>
                <c:pt idx="2">
                  <c:v>2015</c:v>
                </c:pt>
                <c:pt idx="3">
                  <c:v>2016</c:v>
                </c:pt>
                <c:pt idx="4">
                  <c:v>2017</c:v>
                </c:pt>
                <c:pt idx="5">
                  <c:v>2018</c:v>
                </c:pt>
                <c:pt idx="6">
                  <c:v>2019</c:v>
                </c:pt>
                <c:pt idx="7">
                  <c:v>2020</c:v>
                </c:pt>
                <c:pt idx="8">
                  <c:v>2021*</c:v>
                </c:pt>
              </c:strCache>
            </c:strRef>
          </c:cat>
          <c:val>
            <c:numRef>
              <c:f>('ACT Scores'!$C$15,'ACT Scores'!$E$15,'ACT Scores'!$G$15,'ACT Scores'!$I$15,'ACT Scores'!$K$15,'ACT Scores'!$M$15,'ACT Scores'!$O$15,'ACT Scores'!$Q$15,'ACT Scores'!$S$15)</c:f>
              <c:numCache>
                <c:formatCode>0%</c:formatCode>
                <c:ptCount val="9"/>
                <c:pt idx="0">
                  <c:v>0.59146341463414631</c:v>
                </c:pt>
                <c:pt idx="1">
                  <c:v>0.60693641618497107</c:v>
                </c:pt>
                <c:pt idx="2">
                  <c:v>0.5864197530864198</c:v>
                </c:pt>
                <c:pt idx="3">
                  <c:v>0.52222222222222225</c:v>
                </c:pt>
                <c:pt idx="4">
                  <c:v>0.49528301886792453</c:v>
                </c:pt>
                <c:pt idx="5">
                  <c:v>0.5</c:v>
                </c:pt>
                <c:pt idx="6">
                  <c:v>0.47252747252747251</c:v>
                </c:pt>
                <c:pt idx="7">
                  <c:v>0.42465753424657532</c:v>
                </c:pt>
                <c:pt idx="8">
                  <c:v>0.41216216216216217</c:v>
                </c:pt>
              </c:numCache>
            </c:numRef>
          </c:val>
          <c:extLst>
            <c:ext xmlns:c16="http://schemas.microsoft.com/office/drawing/2014/chart" uri="{C3380CC4-5D6E-409C-BE32-E72D297353CC}">
              <c16:uniqueId val="{00000000-1C39-472B-9558-E26DA477A35D}"/>
            </c:ext>
          </c:extLst>
        </c:ser>
        <c:dLbls>
          <c:showLegendKey val="0"/>
          <c:showVal val="0"/>
          <c:showCatName val="0"/>
          <c:showSerName val="0"/>
          <c:showPercent val="0"/>
          <c:showBubbleSize val="0"/>
        </c:dLbls>
        <c:gapWidth val="100"/>
        <c:overlap val="-24"/>
        <c:axId val="33366784"/>
        <c:axId val="33368320"/>
      </c:barChart>
      <c:catAx>
        <c:axId val="3336678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3368320"/>
        <c:crosses val="autoZero"/>
        <c:auto val="1"/>
        <c:lblAlgn val="ctr"/>
        <c:lblOffset val="100"/>
        <c:tickLblSkip val="1"/>
        <c:tickMarkSkip val="1"/>
        <c:noMultiLvlLbl val="0"/>
      </c:catAx>
      <c:valAx>
        <c:axId val="33368320"/>
        <c:scaling>
          <c:orientation val="minMax"/>
          <c:max val="1"/>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3366784"/>
        <c:crosses val="autoZero"/>
        <c:crossBetween val="between"/>
        <c:majorUnit val="0.2"/>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oddFooter>&amp;L       Data Source:  Admissions MIS Coordinator&amp;C9</c:oddFooter>
    </c:headerFooter>
    <c:pageMargins b="1" l="0.75000000000000011" r="0.75000000000000011"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Fall Undergraduate</a:t>
            </a:r>
            <a:r>
              <a:rPr lang="en-US" baseline="0"/>
              <a:t> Enrollment by Class</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strRef>
              <c:f>'Fall Enrollment'!$A$14</c:f>
              <c:strCache>
                <c:ptCount val="1"/>
                <c:pt idx="0">
                  <c:v>First Year</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'Hist Fall Headcount'!$A$32:$A$40</c:f>
              <c:strCache>
                <c:ptCount val="9"/>
                <c:pt idx="0">
                  <c:v>Fall 2013</c:v>
                </c:pt>
                <c:pt idx="1">
                  <c:v>Fall 2014</c:v>
                </c:pt>
                <c:pt idx="2">
                  <c:v>Fall 2015</c:v>
                </c:pt>
                <c:pt idx="3">
                  <c:v>Fall 2016</c:v>
                </c:pt>
                <c:pt idx="4">
                  <c:v>Fall 2017</c:v>
                </c:pt>
                <c:pt idx="5">
                  <c:v>Fall 2018</c:v>
                </c:pt>
                <c:pt idx="6">
                  <c:v>Fall 2019</c:v>
                </c:pt>
                <c:pt idx="7">
                  <c:v>Fall 2020</c:v>
                </c:pt>
                <c:pt idx="8">
                  <c:v>Fall 2021</c:v>
                </c:pt>
              </c:strCache>
            </c:strRef>
          </c:cat>
          <c:val>
            <c:numRef>
              <c:f>('Fall Enrollment'!$B$14,'Fall Enrollment'!$D$14,'Fall Enrollment'!$F$14,'Fall Enrollment'!$H$14,'Fall Enrollment'!$J$14,'Fall Enrollment'!$L$14,'Fall Enrollment'!$N$14,'Fall Enrollment'!$P$14,'Fall Enrollment'!$R$14)</c:f>
              <c:numCache>
                <c:formatCode>General</c:formatCode>
                <c:ptCount val="9"/>
                <c:pt idx="0">
                  <c:v>209</c:v>
                </c:pt>
                <c:pt idx="1">
                  <c:v>201</c:v>
                </c:pt>
                <c:pt idx="2">
                  <c:v>183</c:v>
                </c:pt>
                <c:pt idx="3">
                  <c:v>192</c:v>
                </c:pt>
                <c:pt idx="4">
                  <c:v>230</c:v>
                </c:pt>
                <c:pt idx="5">
                  <c:v>191</c:v>
                </c:pt>
                <c:pt idx="6">
                  <c:v>180</c:v>
                </c:pt>
                <c:pt idx="7">
                  <c:v>155</c:v>
                </c:pt>
                <c:pt idx="8">
                  <c:v>152</c:v>
                </c:pt>
              </c:numCache>
            </c:numRef>
          </c:val>
          <c:extLst>
            <c:ext xmlns:c16="http://schemas.microsoft.com/office/drawing/2014/chart" uri="{C3380CC4-5D6E-409C-BE32-E72D297353CC}">
              <c16:uniqueId val="{00000000-3C33-4DAC-9A64-FA5E35136DBC}"/>
            </c:ext>
          </c:extLst>
        </c:ser>
        <c:ser>
          <c:idx val="1"/>
          <c:order val="1"/>
          <c:tx>
            <c:strRef>
              <c:f>'Fall Enrollment'!$A$15</c:f>
              <c:strCache>
                <c:ptCount val="1"/>
                <c:pt idx="0">
                  <c:v>Sophomores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'Hist Fall Headcount'!$A$32:$A$40</c:f>
              <c:strCache>
                <c:ptCount val="9"/>
                <c:pt idx="0">
                  <c:v>Fall 2013</c:v>
                </c:pt>
                <c:pt idx="1">
                  <c:v>Fall 2014</c:v>
                </c:pt>
                <c:pt idx="2">
                  <c:v>Fall 2015</c:v>
                </c:pt>
                <c:pt idx="3">
                  <c:v>Fall 2016</c:v>
                </c:pt>
                <c:pt idx="4">
                  <c:v>Fall 2017</c:v>
                </c:pt>
                <c:pt idx="5">
                  <c:v>Fall 2018</c:v>
                </c:pt>
                <c:pt idx="6">
                  <c:v>Fall 2019</c:v>
                </c:pt>
                <c:pt idx="7">
                  <c:v>Fall 2020</c:v>
                </c:pt>
                <c:pt idx="8">
                  <c:v>Fall 2021</c:v>
                </c:pt>
              </c:strCache>
            </c:strRef>
          </c:cat>
          <c:val>
            <c:numRef>
              <c:f>('Fall Enrollment'!$B$15,'Fall Enrollment'!$D$15,'Fall Enrollment'!$F$15,'Fall Enrollment'!$H$15,'Fall Enrollment'!$J$15,'Fall Enrollment'!$L$15,'Fall Enrollment'!$N$15,'Fall Enrollment'!$P$15,'Fall Enrollment'!$R$15)</c:f>
              <c:numCache>
                <c:formatCode>General</c:formatCode>
                <c:ptCount val="9"/>
                <c:pt idx="0">
                  <c:v>186</c:v>
                </c:pt>
                <c:pt idx="1">
                  <c:v>156</c:v>
                </c:pt>
                <c:pt idx="2">
                  <c:v>148</c:v>
                </c:pt>
                <c:pt idx="3">
                  <c:v>170</c:v>
                </c:pt>
                <c:pt idx="4">
                  <c:v>169</c:v>
                </c:pt>
                <c:pt idx="5">
                  <c:v>181</c:v>
                </c:pt>
                <c:pt idx="6">
                  <c:v>155</c:v>
                </c:pt>
                <c:pt idx="7">
                  <c:v>151</c:v>
                </c:pt>
                <c:pt idx="8">
                  <c:v>131</c:v>
                </c:pt>
              </c:numCache>
            </c:numRef>
          </c:val>
          <c:extLst>
            <c:ext xmlns:c16="http://schemas.microsoft.com/office/drawing/2014/chart" uri="{C3380CC4-5D6E-409C-BE32-E72D297353CC}">
              <c16:uniqueId val="{00000001-3C33-4DAC-9A64-FA5E35136DBC}"/>
            </c:ext>
          </c:extLst>
        </c:ser>
        <c:ser>
          <c:idx val="2"/>
          <c:order val="2"/>
          <c:tx>
            <c:strRef>
              <c:f>'Fall Enrollment'!$A$16</c:f>
              <c:strCache>
                <c:ptCount val="1"/>
                <c:pt idx="0">
                  <c:v>Juniors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'Hist Fall Headcount'!$A$32:$A$40</c:f>
              <c:strCache>
                <c:ptCount val="9"/>
                <c:pt idx="0">
                  <c:v>Fall 2013</c:v>
                </c:pt>
                <c:pt idx="1">
                  <c:v>Fall 2014</c:v>
                </c:pt>
                <c:pt idx="2">
                  <c:v>Fall 2015</c:v>
                </c:pt>
                <c:pt idx="3">
                  <c:v>Fall 2016</c:v>
                </c:pt>
                <c:pt idx="4">
                  <c:v>Fall 2017</c:v>
                </c:pt>
                <c:pt idx="5">
                  <c:v>Fall 2018</c:v>
                </c:pt>
                <c:pt idx="6">
                  <c:v>Fall 2019</c:v>
                </c:pt>
                <c:pt idx="7">
                  <c:v>Fall 2020</c:v>
                </c:pt>
                <c:pt idx="8">
                  <c:v>Fall 2021</c:v>
                </c:pt>
              </c:strCache>
            </c:strRef>
          </c:cat>
          <c:val>
            <c:numRef>
              <c:f>('Fall Enrollment'!$B$16,'Fall Enrollment'!$D$16,'Fall Enrollment'!$F$16,'Fall Enrollment'!$H$16,'Fall Enrollment'!$J$16,'Fall Enrollment'!$L$16,'Fall Enrollment'!$N$16,'Fall Enrollment'!$P$16,'Fall Enrollment'!$R$16)</c:f>
              <c:numCache>
                <c:formatCode>General</c:formatCode>
                <c:ptCount val="9"/>
                <c:pt idx="0">
                  <c:v>261</c:v>
                </c:pt>
                <c:pt idx="1">
                  <c:v>268</c:v>
                </c:pt>
                <c:pt idx="2">
                  <c:v>243</c:v>
                </c:pt>
                <c:pt idx="3">
                  <c:v>236</c:v>
                </c:pt>
                <c:pt idx="4">
                  <c:v>235</c:v>
                </c:pt>
                <c:pt idx="5">
                  <c:v>223</c:v>
                </c:pt>
                <c:pt idx="6">
                  <c:v>225</c:v>
                </c:pt>
                <c:pt idx="7">
                  <c:v>219</c:v>
                </c:pt>
                <c:pt idx="8">
                  <c:v>206</c:v>
                </c:pt>
              </c:numCache>
            </c:numRef>
          </c:val>
          <c:extLst>
            <c:ext xmlns:c16="http://schemas.microsoft.com/office/drawing/2014/chart" uri="{C3380CC4-5D6E-409C-BE32-E72D297353CC}">
              <c16:uniqueId val="{00000002-3C33-4DAC-9A64-FA5E35136DBC}"/>
            </c:ext>
          </c:extLst>
        </c:ser>
        <c:ser>
          <c:idx val="3"/>
          <c:order val="3"/>
          <c:tx>
            <c:strRef>
              <c:f>'Fall Enrollment'!$A$17</c:f>
              <c:strCache>
                <c:ptCount val="1"/>
                <c:pt idx="0">
                  <c:v>Seniors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'Hist Fall Headcount'!$A$32:$A$40</c:f>
              <c:strCache>
                <c:ptCount val="9"/>
                <c:pt idx="0">
                  <c:v>Fall 2013</c:v>
                </c:pt>
                <c:pt idx="1">
                  <c:v>Fall 2014</c:v>
                </c:pt>
                <c:pt idx="2">
                  <c:v>Fall 2015</c:v>
                </c:pt>
                <c:pt idx="3">
                  <c:v>Fall 2016</c:v>
                </c:pt>
                <c:pt idx="4">
                  <c:v>Fall 2017</c:v>
                </c:pt>
                <c:pt idx="5">
                  <c:v>Fall 2018</c:v>
                </c:pt>
                <c:pt idx="6">
                  <c:v>Fall 2019</c:v>
                </c:pt>
                <c:pt idx="7">
                  <c:v>Fall 2020</c:v>
                </c:pt>
                <c:pt idx="8">
                  <c:v>Fall 2021</c:v>
                </c:pt>
              </c:strCache>
            </c:strRef>
          </c:cat>
          <c:val>
            <c:numRef>
              <c:f>('Fall Enrollment'!$B$17,'Fall Enrollment'!$D$17,'Fall Enrollment'!$F$17,'Fall Enrollment'!$H$17,'Fall Enrollment'!$J$17,'Fall Enrollment'!$L$17,'Fall Enrollment'!$N$17,'Fall Enrollment'!$P$17,'Fall Enrollment'!$R$17)</c:f>
              <c:numCache>
                <c:formatCode>General</c:formatCode>
                <c:ptCount val="9"/>
                <c:pt idx="0">
                  <c:v>439</c:v>
                </c:pt>
                <c:pt idx="1">
                  <c:v>401</c:v>
                </c:pt>
                <c:pt idx="2">
                  <c:v>412</c:v>
                </c:pt>
                <c:pt idx="3">
                  <c:v>372</c:v>
                </c:pt>
                <c:pt idx="4">
                  <c:v>371</c:v>
                </c:pt>
                <c:pt idx="5">
                  <c:v>387</c:v>
                </c:pt>
                <c:pt idx="6">
                  <c:v>346</c:v>
                </c:pt>
                <c:pt idx="7">
                  <c:v>382</c:v>
                </c:pt>
                <c:pt idx="8">
                  <c:v>326</c:v>
                </c:pt>
              </c:numCache>
            </c:numRef>
          </c:val>
          <c:extLst>
            <c:ext xmlns:c16="http://schemas.microsoft.com/office/drawing/2014/chart" uri="{C3380CC4-5D6E-409C-BE32-E72D297353CC}">
              <c16:uniqueId val="{00000003-3C33-4DAC-9A64-FA5E35136DBC}"/>
            </c:ext>
          </c:extLst>
        </c:ser>
        <c:dLbls>
          <c:showLegendKey val="0"/>
          <c:showVal val="0"/>
          <c:showCatName val="0"/>
          <c:showSerName val="0"/>
          <c:showPercent val="0"/>
          <c:showBubbleSize val="0"/>
        </c:dLbls>
        <c:gapWidth val="150"/>
        <c:overlap val="100"/>
        <c:axId val="552873440"/>
        <c:axId val="552872784"/>
      </c:barChart>
      <c:catAx>
        <c:axId val="5528734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2872784"/>
        <c:crosses val="autoZero"/>
        <c:auto val="1"/>
        <c:lblAlgn val="ctr"/>
        <c:lblOffset val="100"/>
        <c:noMultiLvlLbl val="0"/>
      </c:catAx>
      <c:valAx>
        <c:axId val="552872784"/>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Number</a:t>
                </a:r>
                <a:r>
                  <a:rPr lang="en-US" baseline="0"/>
                  <a:t> of Students</a:t>
                </a:r>
                <a:endParaRPr lang="en-US"/>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2873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Fall Headcount</a:t>
            </a:r>
            <a:br>
              <a:rPr lang="en-US"/>
            </a:br>
            <a:r>
              <a:rPr lang="en-US"/>
              <a:t>Full-Time Undergraduate and Graduate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strRef>
              <c:f>'Fall Headcount'!$A$6</c:f>
              <c:strCache>
                <c:ptCount val="1"/>
                <c:pt idx="0">
                  <c:v>Full-Time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'Fall Headcount'!$B$5:$J$5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'Fall Headcount'!$B$6:$J$6</c:f>
              <c:numCache>
                <c:formatCode>General</c:formatCode>
                <c:ptCount val="9"/>
                <c:pt idx="0">
                  <c:v>1248</c:v>
                </c:pt>
                <c:pt idx="1">
                  <c:v>1224</c:v>
                </c:pt>
                <c:pt idx="2">
                  <c:v>1121</c:v>
                </c:pt>
                <c:pt idx="3">
                  <c:v>1114</c:v>
                </c:pt>
                <c:pt idx="4">
                  <c:v>1124</c:v>
                </c:pt>
                <c:pt idx="5">
                  <c:v>1080</c:v>
                </c:pt>
                <c:pt idx="6">
                  <c:v>1013</c:v>
                </c:pt>
                <c:pt idx="7">
                  <c:v>1196</c:v>
                </c:pt>
                <c:pt idx="8">
                  <c:v>1199</c:v>
                </c:pt>
              </c:numCache>
            </c:numRef>
          </c:val>
          <c:extLst>
            <c:ext xmlns:c16="http://schemas.microsoft.com/office/drawing/2014/chart" uri="{C3380CC4-5D6E-409C-BE32-E72D297353CC}">
              <c16:uniqueId val="{00000000-E4B0-4ABC-85BD-C4286C0381D0}"/>
            </c:ext>
          </c:extLst>
        </c:ser>
        <c:ser>
          <c:idx val="1"/>
          <c:order val="1"/>
          <c:tx>
            <c:strRef>
              <c:f>'Fall Headcount'!$A$7</c:f>
              <c:strCache>
                <c:ptCount val="1"/>
                <c:pt idx="0">
                  <c:v>   UG Full-Time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'Fall Headcount'!$B$5:$J$5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'Fall Headcount'!$B$7:$J$7</c:f>
              <c:numCache>
                <c:formatCode>General</c:formatCode>
                <c:ptCount val="9"/>
                <c:pt idx="0">
                  <c:v>1096</c:v>
                </c:pt>
                <c:pt idx="1">
                  <c:v>1028</c:v>
                </c:pt>
                <c:pt idx="2">
                  <c:v>986</c:v>
                </c:pt>
                <c:pt idx="3">
                  <c:v>970</c:v>
                </c:pt>
                <c:pt idx="4">
                  <c:v>1009</c:v>
                </c:pt>
                <c:pt idx="5">
                  <c:v>982</c:v>
                </c:pt>
                <c:pt idx="6">
                  <c:v>906</c:v>
                </c:pt>
                <c:pt idx="7">
                  <c:v>907</c:v>
                </c:pt>
                <c:pt idx="8">
                  <c:v>815</c:v>
                </c:pt>
              </c:numCache>
            </c:numRef>
          </c:val>
          <c:extLst>
            <c:ext xmlns:c16="http://schemas.microsoft.com/office/drawing/2014/chart" uri="{C3380CC4-5D6E-409C-BE32-E72D297353CC}">
              <c16:uniqueId val="{00000001-E4B0-4ABC-85BD-C4286C0381D0}"/>
            </c:ext>
          </c:extLst>
        </c:ser>
        <c:ser>
          <c:idx val="2"/>
          <c:order val="2"/>
          <c:tx>
            <c:strRef>
              <c:f>'Fall Headcount'!$A$8</c:f>
              <c:strCache>
                <c:ptCount val="1"/>
                <c:pt idx="0">
                  <c:v>   Grad Full-Time</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'Fall Headcount'!$B$5:$J$5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'Fall Headcount'!$B$8:$J$8</c:f>
              <c:numCache>
                <c:formatCode>General</c:formatCode>
                <c:ptCount val="9"/>
                <c:pt idx="0">
                  <c:v>152</c:v>
                </c:pt>
                <c:pt idx="1">
                  <c:v>196</c:v>
                </c:pt>
                <c:pt idx="2">
                  <c:v>135</c:v>
                </c:pt>
                <c:pt idx="3">
                  <c:v>144</c:v>
                </c:pt>
                <c:pt idx="4">
                  <c:v>115</c:v>
                </c:pt>
                <c:pt idx="5">
                  <c:v>98</c:v>
                </c:pt>
                <c:pt idx="6">
                  <c:v>107</c:v>
                </c:pt>
                <c:pt idx="7">
                  <c:v>289</c:v>
                </c:pt>
                <c:pt idx="8">
                  <c:v>384</c:v>
                </c:pt>
              </c:numCache>
            </c:numRef>
          </c:val>
          <c:extLst>
            <c:ext xmlns:c16="http://schemas.microsoft.com/office/drawing/2014/chart" uri="{C3380CC4-5D6E-409C-BE32-E72D297353CC}">
              <c16:uniqueId val="{00000002-E4B0-4ABC-85BD-C4286C0381D0}"/>
            </c:ext>
          </c:extLst>
        </c:ser>
        <c:dLbls>
          <c:showLegendKey val="0"/>
          <c:showVal val="0"/>
          <c:showCatName val="0"/>
          <c:showSerName val="0"/>
          <c:showPercent val="0"/>
          <c:showBubbleSize val="0"/>
        </c:dLbls>
        <c:gapWidth val="150"/>
        <c:overlap val="100"/>
        <c:axId val="899399280"/>
        <c:axId val="899404528"/>
      </c:barChart>
      <c:catAx>
        <c:axId val="8993992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99404528"/>
        <c:crosses val="autoZero"/>
        <c:auto val="1"/>
        <c:lblAlgn val="ctr"/>
        <c:lblOffset val="100"/>
        <c:noMultiLvlLbl val="0"/>
      </c:catAx>
      <c:valAx>
        <c:axId val="899404528"/>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Number of Students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9939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Fall Enrollment Count by Major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strRef>
              <c:f>'Grad Count by Major'!$A$5</c:f>
              <c:strCache>
                <c:ptCount val="1"/>
                <c:pt idx="0">
                  <c:v>Business Administration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'Grad Count by Major'!$B$4:$J$4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'Grad Count by Major'!$B$5:$J$5</c:f>
              <c:numCache>
                <c:formatCode>General</c:formatCode>
                <c:ptCount val="9"/>
                <c:pt idx="0">
                  <c:v>87</c:v>
                </c:pt>
                <c:pt idx="1">
                  <c:v>96</c:v>
                </c:pt>
                <c:pt idx="2">
                  <c:v>71</c:v>
                </c:pt>
                <c:pt idx="3">
                  <c:v>53</c:v>
                </c:pt>
                <c:pt idx="4">
                  <c:v>68</c:v>
                </c:pt>
                <c:pt idx="5">
                  <c:v>75</c:v>
                </c:pt>
                <c:pt idx="6">
                  <c:v>98</c:v>
                </c:pt>
                <c:pt idx="7">
                  <c:v>72</c:v>
                </c:pt>
                <c:pt idx="8">
                  <c:v>59</c:v>
                </c:pt>
              </c:numCache>
            </c:numRef>
          </c:val>
          <c:extLst>
            <c:ext xmlns:c16="http://schemas.microsoft.com/office/drawing/2014/chart" uri="{C3380CC4-5D6E-409C-BE32-E72D297353CC}">
              <c16:uniqueId val="{00000000-9EE2-46A4-B02B-5F940C4F1E32}"/>
            </c:ext>
          </c:extLst>
        </c:ser>
        <c:ser>
          <c:idx val="1"/>
          <c:order val="1"/>
          <c:tx>
            <c:strRef>
              <c:f>'Grad Count by Major'!$A$6</c:f>
              <c:strCache>
                <c:ptCount val="1"/>
                <c:pt idx="0">
                  <c:v>Education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'Grad Count by Major'!$B$4:$J$4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'Grad Count by Major'!$B$6:$J$6</c:f>
              <c:numCache>
                <c:formatCode>General</c:formatCode>
                <c:ptCount val="9"/>
                <c:pt idx="0">
                  <c:v>509</c:v>
                </c:pt>
                <c:pt idx="1">
                  <c:v>582</c:v>
                </c:pt>
                <c:pt idx="2">
                  <c:v>483</c:v>
                </c:pt>
                <c:pt idx="3">
                  <c:v>309</c:v>
                </c:pt>
                <c:pt idx="4">
                  <c:v>273</c:v>
                </c:pt>
                <c:pt idx="5">
                  <c:v>279</c:v>
                </c:pt>
                <c:pt idx="6">
                  <c:v>212</c:v>
                </c:pt>
                <c:pt idx="7">
                  <c:v>225</c:v>
                </c:pt>
                <c:pt idx="8">
                  <c:v>218</c:v>
                </c:pt>
              </c:numCache>
            </c:numRef>
          </c:val>
          <c:extLst>
            <c:ext xmlns:c16="http://schemas.microsoft.com/office/drawing/2014/chart" uri="{C3380CC4-5D6E-409C-BE32-E72D297353CC}">
              <c16:uniqueId val="{00000001-9EE2-46A4-B02B-5F940C4F1E32}"/>
            </c:ext>
          </c:extLst>
        </c:ser>
        <c:ser>
          <c:idx val="2"/>
          <c:order val="2"/>
          <c:tx>
            <c:strRef>
              <c:f>'Grad Count by Major'!$A$7</c:f>
              <c:strCache>
                <c:ptCount val="1"/>
                <c:pt idx="0">
                  <c:v>Nurse Anesthesia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'Grad Count by Major'!$B$4:$J$4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'Grad Count by Major'!$B$7:$J$7</c:f>
              <c:numCache>
                <c:formatCode>General</c:formatCode>
                <c:ptCount val="9"/>
                <c:pt idx="0">
                  <c:v>76</c:v>
                </c:pt>
                <c:pt idx="1">
                  <c:v>71</c:v>
                </c:pt>
                <c:pt idx="2">
                  <c:v>75</c:v>
                </c:pt>
                <c:pt idx="3">
                  <c:v>62</c:v>
                </c:pt>
                <c:pt idx="4">
                  <c:v>66</c:v>
                </c:pt>
                <c:pt idx="5">
                  <c:v>61</c:v>
                </c:pt>
                <c:pt idx="6">
                  <c:v>51</c:v>
                </c:pt>
                <c:pt idx="7">
                  <c:v>44</c:v>
                </c:pt>
                <c:pt idx="8">
                  <c:v>44</c:v>
                </c:pt>
              </c:numCache>
            </c:numRef>
          </c:val>
          <c:extLst>
            <c:ext xmlns:c16="http://schemas.microsoft.com/office/drawing/2014/chart" uri="{C3380CC4-5D6E-409C-BE32-E72D297353CC}">
              <c16:uniqueId val="{00000002-9EE2-46A4-B02B-5F940C4F1E32}"/>
            </c:ext>
          </c:extLst>
        </c:ser>
        <c:ser>
          <c:idx val="3"/>
          <c:order val="3"/>
          <c:tx>
            <c:strRef>
              <c:f>'Grad Count by Major'!$A$8</c:f>
              <c:strCache>
                <c:ptCount val="1"/>
                <c:pt idx="0">
                  <c:v>Social Work</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'Grad Count by Major'!$B$4:$J$4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'Grad Count by Major'!$B$8:$J$8</c:f>
              <c:numCache>
                <c:formatCode>General</c:formatCode>
                <c:ptCount val="9"/>
                <c:pt idx="0">
                  <c:v>141</c:v>
                </c:pt>
                <c:pt idx="1">
                  <c:v>141</c:v>
                </c:pt>
                <c:pt idx="2">
                  <c:v>143</c:v>
                </c:pt>
                <c:pt idx="3">
                  <c:v>145</c:v>
                </c:pt>
                <c:pt idx="4">
                  <c:v>116</c:v>
                </c:pt>
                <c:pt idx="5">
                  <c:v>104</c:v>
                </c:pt>
                <c:pt idx="6">
                  <c:v>95</c:v>
                </c:pt>
                <c:pt idx="7">
                  <c:v>88</c:v>
                </c:pt>
                <c:pt idx="8">
                  <c:v>86</c:v>
                </c:pt>
              </c:numCache>
            </c:numRef>
          </c:val>
          <c:extLst>
            <c:ext xmlns:c16="http://schemas.microsoft.com/office/drawing/2014/chart" uri="{C3380CC4-5D6E-409C-BE32-E72D297353CC}">
              <c16:uniqueId val="{00000003-9EE2-46A4-B02B-5F940C4F1E32}"/>
            </c:ext>
          </c:extLst>
        </c:ser>
        <c:ser>
          <c:idx val="4"/>
          <c:order val="4"/>
          <c:tx>
            <c:strRef>
              <c:f>'Grad Count by Major'!$A$9</c:f>
              <c:strCache>
                <c:ptCount val="1"/>
                <c:pt idx="0">
                  <c:v>Theological Studies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'Grad Count by Major'!$B$4:$J$4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'Grad Count by Major'!$B$9:$J$9</c:f>
              <c:numCache>
                <c:formatCode>General</c:formatCode>
                <c:ptCount val="9"/>
                <c:pt idx="0">
                  <c:v>28</c:v>
                </c:pt>
                <c:pt idx="1">
                  <c:v>19</c:v>
                </c:pt>
                <c:pt idx="2">
                  <c:v>24</c:v>
                </c:pt>
                <c:pt idx="3">
                  <c:v>29</c:v>
                </c:pt>
                <c:pt idx="4">
                  <c:v>27</c:v>
                </c:pt>
                <c:pt idx="5">
                  <c:v>28</c:v>
                </c:pt>
                <c:pt idx="6">
                  <c:v>21</c:v>
                </c:pt>
                <c:pt idx="7">
                  <c:v>23</c:v>
                </c:pt>
                <c:pt idx="8">
                  <c:v>25</c:v>
                </c:pt>
              </c:numCache>
            </c:numRef>
          </c:val>
          <c:extLst>
            <c:ext xmlns:c16="http://schemas.microsoft.com/office/drawing/2014/chart" uri="{C3380CC4-5D6E-409C-BE32-E72D297353CC}">
              <c16:uniqueId val="{00000004-9EE2-46A4-B02B-5F940C4F1E32}"/>
            </c:ext>
          </c:extLst>
        </c:ser>
        <c:ser>
          <c:idx val="5"/>
          <c:order val="5"/>
          <c:tx>
            <c:strRef>
              <c:f>'Grad Count by Major'!$A$10</c:f>
              <c:strCache>
                <c:ptCount val="1"/>
                <c:pt idx="0">
                  <c:v>Theology</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'Grad Count by Major'!$B$4:$J$4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'Grad Count by Major'!$B$10:$J$10</c:f>
              <c:numCache>
                <c:formatCode>General</c:formatCode>
                <c:ptCount val="9"/>
                <c:pt idx="0">
                  <c:v>6</c:v>
                </c:pt>
                <c:pt idx="1">
                  <c:v>8</c:v>
                </c:pt>
                <c:pt idx="2">
                  <c:v>10</c:v>
                </c:pt>
                <c:pt idx="3">
                  <c:v>3</c:v>
                </c:pt>
                <c:pt idx="4">
                  <c:v>10</c:v>
                </c:pt>
                <c:pt idx="5">
                  <c:v>7</c:v>
                </c:pt>
                <c:pt idx="6">
                  <c:v>8</c:v>
                </c:pt>
                <c:pt idx="7">
                  <c:v>5</c:v>
                </c:pt>
                <c:pt idx="8">
                  <c:v>8</c:v>
                </c:pt>
              </c:numCache>
            </c:numRef>
          </c:val>
          <c:extLst>
            <c:ext xmlns:c16="http://schemas.microsoft.com/office/drawing/2014/chart" uri="{C3380CC4-5D6E-409C-BE32-E72D297353CC}">
              <c16:uniqueId val="{00000005-9EE2-46A4-B02B-5F940C4F1E32}"/>
            </c:ext>
          </c:extLst>
        </c:ser>
        <c:ser>
          <c:idx val="6"/>
          <c:order val="6"/>
          <c:tx>
            <c:strRef>
              <c:f>'Grad Count by Major'!$A$11</c:f>
              <c:strCache>
                <c:ptCount val="1"/>
                <c:pt idx="0">
                  <c:v>No Major</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'Grad Count by Major'!$B$4:$J$4</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'Grad Count by Major'!$B$11:$J$11</c:f>
              <c:numCache>
                <c:formatCode>General</c:formatCode>
                <c:ptCount val="9"/>
                <c:pt idx="0">
                  <c:v>84</c:v>
                </c:pt>
                <c:pt idx="1">
                  <c:v>1</c:v>
                </c:pt>
                <c:pt idx="2">
                  <c:v>0</c:v>
                </c:pt>
                <c:pt idx="3">
                  <c:v>10</c:v>
                </c:pt>
                <c:pt idx="4">
                  <c:v>0</c:v>
                </c:pt>
                <c:pt idx="5">
                  <c:v>51</c:v>
                </c:pt>
                <c:pt idx="6">
                  <c:v>12</c:v>
                </c:pt>
                <c:pt idx="7">
                  <c:v>18</c:v>
                </c:pt>
                <c:pt idx="8">
                  <c:v>25</c:v>
                </c:pt>
              </c:numCache>
            </c:numRef>
          </c:val>
          <c:extLst>
            <c:ext xmlns:c16="http://schemas.microsoft.com/office/drawing/2014/chart" uri="{C3380CC4-5D6E-409C-BE32-E72D297353CC}">
              <c16:uniqueId val="{00000006-9EE2-46A4-B02B-5F940C4F1E32}"/>
            </c:ext>
          </c:extLst>
        </c:ser>
        <c:dLbls>
          <c:showLegendKey val="0"/>
          <c:showVal val="0"/>
          <c:showCatName val="0"/>
          <c:showSerName val="0"/>
          <c:showPercent val="0"/>
          <c:showBubbleSize val="0"/>
        </c:dLbls>
        <c:gapWidth val="150"/>
        <c:overlap val="100"/>
        <c:axId val="499463528"/>
        <c:axId val="499466808"/>
      </c:barChart>
      <c:catAx>
        <c:axId val="49946352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99466808"/>
        <c:crosses val="autoZero"/>
        <c:auto val="1"/>
        <c:lblAlgn val="ctr"/>
        <c:lblOffset val="100"/>
        <c:noMultiLvlLbl val="0"/>
      </c:catAx>
      <c:valAx>
        <c:axId val="49946680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99463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Hours by Major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1"/>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2"/>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3"/>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4"/>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5"/>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6"/>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7"/>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8"/>
        <c:spPr>
          <a:solidFill>
            <a:schemeClr val="accent1"/>
          </a:solidFill>
          <a:ln w="28575" cap="rnd">
            <a:solidFill>
              <a:schemeClr val="accent1"/>
            </a:solidFill>
            <a:round/>
          </a:ln>
          <a:effectLst/>
        </c:spPr>
        <c:marker>
          <c:spPr>
            <a:solidFill>
              <a:schemeClr val="accent1"/>
            </a:solidFill>
            <a:ln w="9525">
              <a:solidFill>
                <a:schemeClr val="accent1"/>
              </a:solidFill>
              <a:round/>
            </a:ln>
            <a:effectLst/>
          </c:spPr>
        </c:marker>
      </c:pivotFmt>
      <c:pivotFmt>
        <c:idx val="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1"/>
            </a:solidFill>
            <a:ln w="9525">
              <a:solidFill>
                <a:schemeClr val="accent1"/>
              </a:solidFill>
              <a:round/>
            </a:ln>
            <a:effectLst/>
          </c:spPr>
        </c:marker>
      </c:pivotFmt>
      <c:pivotFmt>
        <c:idx val="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2"/>
            </a:solidFill>
            <a:ln w="9525">
              <a:solidFill>
                <a:schemeClr val="accent2"/>
              </a:solidFill>
              <a:round/>
            </a:ln>
            <a:effectLst/>
          </c:spPr>
        </c:marker>
      </c:pivotFmt>
      <c:pivotFmt>
        <c:idx val="1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3"/>
            </a:solidFill>
            <a:ln w="9525">
              <a:solidFill>
                <a:schemeClr val="accent3"/>
              </a:solidFill>
              <a:round/>
            </a:ln>
            <a:effectLst/>
          </c:spPr>
        </c:marker>
      </c:pivotFmt>
      <c:pivotFmt>
        <c:idx val="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4"/>
            </a:solidFill>
            <a:ln w="9525">
              <a:solidFill>
                <a:schemeClr val="accent4"/>
              </a:solidFill>
              <a:round/>
            </a:ln>
            <a:effectLst/>
          </c:spPr>
        </c:marker>
      </c:pivotFmt>
      <c:pivotFmt>
        <c:idx val="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5"/>
            </a:solidFill>
            <a:ln w="9525">
              <a:solidFill>
                <a:schemeClr val="accent5"/>
              </a:solidFill>
              <a:round/>
            </a:ln>
            <a:effectLst/>
          </c:spPr>
        </c:marker>
      </c:pivotFmt>
      <c:pivotFmt>
        <c:idx val="1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6"/>
            </a:solidFill>
            <a:ln w="9525">
              <a:solidFill>
                <a:schemeClr val="accent6"/>
              </a:solidFill>
              <a:round/>
            </a:ln>
            <a:effectLst/>
          </c:spPr>
        </c:marker>
      </c:pivotFmt>
      <c:pivotFmt>
        <c:idx val="1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8575" cap="rnd">
            <a:solidFill>
              <a:schemeClr val="accent1"/>
            </a:solidFill>
            <a:round/>
          </a:ln>
          <a:effectLst/>
        </c:spPr>
        <c:marker>
          <c:symbol val="circle"/>
          <c:size val="5"/>
          <c:spPr>
            <a:solidFill>
              <a:schemeClr val="accent1">
                <a:lumMod val="60000"/>
              </a:schemeClr>
            </a:solidFill>
            <a:ln w="9525">
              <a:solidFill>
                <a:schemeClr val="accent1">
                  <a:lumMod val="60000"/>
                </a:schemeClr>
              </a:solidFill>
              <a:round/>
            </a:ln>
            <a:effectLst/>
          </c:spPr>
        </c:marker>
      </c:pivotFmt>
    </c:pivotFmts>
    <c:plotArea>
      <c:layout/>
      <c:lineChart>
        <c:grouping val="standard"/>
        <c:varyColors val="0"/>
        <c:ser>
          <c:idx val="0"/>
          <c:order val="0"/>
          <c:tx>
            <c:v>Business Administration</c:v>
          </c:tx>
          <c:spPr>
            <a:ln w="34925" cap="rnd">
              <a:solidFill>
                <a:schemeClr val="accent1"/>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1597</c:v>
              </c:pt>
              <c:pt idx="1">
                <c:v>1757</c:v>
              </c:pt>
              <c:pt idx="2">
                <c:v>1181</c:v>
              </c:pt>
              <c:pt idx="3">
                <c:v>1174</c:v>
              </c:pt>
              <c:pt idx="4">
                <c:v>1465</c:v>
              </c:pt>
              <c:pt idx="5">
                <c:v>1512</c:v>
              </c:pt>
              <c:pt idx="6">
                <c:v>1443</c:v>
              </c:pt>
              <c:pt idx="7">
                <c:v>1221</c:v>
              </c:pt>
              <c:pt idx="8">
                <c:v>1152</c:v>
              </c:pt>
            </c:numLit>
          </c:val>
          <c:smooth val="0"/>
          <c:extLst>
            <c:ext xmlns:c16="http://schemas.microsoft.com/office/drawing/2014/chart" uri="{C3380CC4-5D6E-409C-BE32-E72D297353CC}">
              <c16:uniqueId val="{00000000-6EED-4871-B537-48A5F0639B00}"/>
            </c:ext>
          </c:extLst>
        </c:ser>
        <c:ser>
          <c:idx val="1"/>
          <c:order val="1"/>
          <c:tx>
            <c:v>Education</c:v>
          </c:tx>
          <c:spPr>
            <a:ln w="34925" cap="rnd">
              <a:solidFill>
                <a:schemeClr val="accent2"/>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5183</c:v>
              </c:pt>
              <c:pt idx="1">
                <c:v>6278</c:v>
              </c:pt>
              <c:pt idx="2">
                <c:v>4921</c:v>
              </c:pt>
              <c:pt idx="3">
                <c:v>3696</c:v>
              </c:pt>
              <c:pt idx="4">
                <c:v>3094</c:v>
              </c:pt>
              <c:pt idx="5">
                <c:v>3040</c:v>
              </c:pt>
              <c:pt idx="6">
                <c:v>2133</c:v>
              </c:pt>
              <c:pt idx="7">
                <c:v>2139</c:v>
              </c:pt>
              <c:pt idx="8">
                <c:v>2464</c:v>
              </c:pt>
            </c:numLit>
          </c:val>
          <c:smooth val="0"/>
          <c:extLst>
            <c:ext xmlns:c16="http://schemas.microsoft.com/office/drawing/2014/chart" uri="{C3380CC4-5D6E-409C-BE32-E72D297353CC}">
              <c16:uniqueId val="{00000001-6EED-4871-B537-48A5F0639B00}"/>
            </c:ext>
          </c:extLst>
        </c:ser>
        <c:ser>
          <c:idx val="2"/>
          <c:order val="2"/>
          <c:tx>
            <c:v>No Major</c:v>
          </c:tx>
          <c:spPr>
            <a:ln w="34925" cap="rnd">
              <a:solidFill>
                <a:schemeClr val="accent3"/>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883</c:v>
              </c:pt>
              <c:pt idx="1">
                <c:v>497</c:v>
              </c:pt>
              <c:pt idx="2">
                <c:v>482</c:v>
              </c:pt>
              <c:pt idx="3">
                <c:v>353</c:v>
              </c:pt>
              <c:pt idx="4">
                <c:v>331</c:v>
              </c:pt>
              <c:pt idx="5">
                <c:v>241</c:v>
              </c:pt>
              <c:pt idx="6">
                <c:v>121</c:v>
              </c:pt>
              <c:pt idx="7">
                <c:v>169</c:v>
              </c:pt>
              <c:pt idx="8">
                <c:v>300</c:v>
              </c:pt>
            </c:numLit>
          </c:val>
          <c:smooth val="0"/>
          <c:extLst>
            <c:ext xmlns:c16="http://schemas.microsoft.com/office/drawing/2014/chart" uri="{C3380CC4-5D6E-409C-BE32-E72D297353CC}">
              <c16:uniqueId val="{00000002-6EED-4871-B537-48A5F0639B00}"/>
            </c:ext>
          </c:extLst>
        </c:ser>
        <c:ser>
          <c:idx val="3"/>
          <c:order val="3"/>
          <c:tx>
            <c:v>Nurse Anesthesia</c:v>
          </c:tx>
          <c:spPr>
            <a:ln w="34925" cap="rnd">
              <a:solidFill>
                <a:schemeClr val="accent4"/>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1651</c:v>
              </c:pt>
              <c:pt idx="1">
                <c:v>1494</c:v>
              </c:pt>
              <c:pt idx="2">
                <c:v>1435</c:v>
              </c:pt>
              <c:pt idx="3">
                <c:v>1383</c:v>
              </c:pt>
              <c:pt idx="4">
                <c:v>1372</c:v>
              </c:pt>
              <c:pt idx="5">
                <c:v>1303</c:v>
              </c:pt>
              <c:pt idx="6">
                <c:v>1131</c:v>
              </c:pt>
              <c:pt idx="7">
                <c:v>1299</c:v>
              </c:pt>
              <c:pt idx="8">
                <c:v>1282</c:v>
              </c:pt>
            </c:numLit>
          </c:val>
          <c:smooth val="0"/>
          <c:extLst>
            <c:ext xmlns:c16="http://schemas.microsoft.com/office/drawing/2014/chart" uri="{C3380CC4-5D6E-409C-BE32-E72D297353CC}">
              <c16:uniqueId val="{00000003-6EED-4871-B537-48A5F0639B00}"/>
            </c:ext>
          </c:extLst>
        </c:ser>
        <c:ser>
          <c:idx val="4"/>
          <c:order val="4"/>
          <c:tx>
            <c:v>Social Work</c:v>
          </c:tx>
          <c:spPr>
            <a:ln w="34925" cap="rnd">
              <a:solidFill>
                <a:schemeClr val="accent5"/>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3398</c:v>
              </c:pt>
              <c:pt idx="1">
                <c:v>3317</c:v>
              </c:pt>
              <c:pt idx="2">
                <c:v>3344</c:v>
              </c:pt>
              <c:pt idx="3">
                <c:v>3433</c:v>
              </c:pt>
              <c:pt idx="4">
                <c:v>2741</c:v>
              </c:pt>
              <c:pt idx="5">
                <c:v>2159</c:v>
              </c:pt>
              <c:pt idx="6">
                <c:v>2002</c:v>
              </c:pt>
              <c:pt idx="7">
                <c:v>1841</c:v>
              </c:pt>
              <c:pt idx="8">
                <c:v>1971</c:v>
              </c:pt>
            </c:numLit>
          </c:val>
          <c:smooth val="0"/>
          <c:extLst>
            <c:ext xmlns:c16="http://schemas.microsoft.com/office/drawing/2014/chart" uri="{C3380CC4-5D6E-409C-BE32-E72D297353CC}">
              <c16:uniqueId val="{00000004-6EED-4871-B537-48A5F0639B00}"/>
            </c:ext>
          </c:extLst>
        </c:ser>
        <c:ser>
          <c:idx val="5"/>
          <c:order val="5"/>
          <c:tx>
            <c:v>Theological Studies</c:v>
          </c:tx>
          <c:spPr>
            <a:ln w="34925" cap="rnd">
              <a:solidFill>
                <a:schemeClr val="accent6"/>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321</c:v>
              </c:pt>
              <c:pt idx="1">
                <c:v>252</c:v>
              </c:pt>
              <c:pt idx="2">
                <c:v>318</c:v>
              </c:pt>
              <c:pt idx="3">
                <c:v>436</c:v>
              </c:pt>
              <c:pt idx="4">
                <c:v>395</c:v>
              </c:pt>
              <c:pt idx="5">
                <c:v>432</c:v>
              </c:pt>
              <c:pt idx="6">
                <c:v>330</c:v>
              </c:pt>
              <c:pt idx="7">
                <c:v>327</c:v>
              </c:pt>
              <c:pt idx="8">
                <c:v>349</c:v>
              </c:pt>
            </c:numLit>
          </c:val>
          <c:smooth val="0"/>
          <c:extLst>
            <c:ext xmlns:c16="http://schemas.microsoft.com/office/drawing/2014/chart" uri="{C3380CC4-5D6E-409C-BE32-E72D297353CC}">
              <c16:uniqueId val="{00000005-6EED-4871-B537-48A5F0639B00}"/>
            </c:ext>
          </c:extLst>
        </c:ser>
        <c:ser>
          <c:idx val="6"/>
          <c:order val="6"/>
          <c:tx>
            <c:v>Theology</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cat>
            <c:strLit>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Lit>
          </c:cat>
          <c:val>
            <c:numLit>
              <c:formatCode>General</c:formatCode>
              <c:ptCount val="9"/>
              <c:pt idx="0">
                <c:v>33</c:v>
              </c:pt>
              <c:pt idx="1">
                <c:v>81</c:v>
              </c:pt>
              <c:pt idx="2">
                <c:v>126</c:v>
              </c:pt>
              <c:pt idx="3">
                <c:v>39</c:v>
              </c:pt>
              <c:pt idx="4">
                <c:v>96</c:v>
              </c:pt>
              <c:pt idx="5">
                <c:v>69</c:v>
              </c:pt>
              <c:pt idx="6">
                <c:v>78</c:v>
              </c:pt>
              <c:pt idx="7">
                <c:v>54</c:v>
              </c:pt>
              <c:pt idx="8">
                <c:v>66</c:v>
              </c:pt>
            </c:numLit>
          </c:val>
          <c:smooth val="0"/>
          <c:extLst>
            <c:ext xmlns:c16="http://schemas.microsoft.com/office/drawing/2014/chart" uri="{C3380CC4-5D6E-409C-BE32-E72D297353CC}">
              <c16:uniqueId val="{00000006-6EED-4871-B537-48A5F0639B00}"/>
            </c:ext>
          </c:extLst>
        </c:ser>
        <c:dLbls>
          <c:showLegendKey val="0"/>
          <c:showVal val="0"/>
          <c:showCatName val="0"/>
          <c:showSerName val="0"/>
          <c:showPercent val="0"/>
          <c:showBubbleSize val="0"/>
        </c:dLbls>
        <c:smooth val="0"/>
        <c:axId val="600213640"/>
        <c:axId val="600214952"/>
      </c:lineChart>
      <c:catAx>
        <c:axId val="600213640"/>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Academic Year</a:t>
                </a:r>
              </a:p>
            </c:rich>
          </c:tx>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00214952"/>
        <c:crosses val="autoZero"/>
        <c:auto val="1"/>
        <c:lblAlgn val="ctr"/>
        <c:lblOffset val="100"/>
        <c:noMultiLvlLbl val="0"/>
      </c:catAx>
      <c:valAx>
        <c:axId val="600214952"/>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Hours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00213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Graduating</a:t>
            </a:r>
            <a:r>
              <a:rPr lang="en-US" baseline="0"/>
              <a:t> Students</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stacked"/>
        <c:varyColors val="0"/>
        <c:ser>
          <c:idx val="0"/>
          <c:order val="0"/>
          <c:tx>
            <c:strRef>
              <c:f>'Masters Grad Maj'!$A$5</c:f>
              <c:strCache>
                <c:ptCount val="1"/>
                <c:pt idx="0">
                  <c:v>Business Administration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Maj'!$B$5:$J$5</c:f>
              <c:numCache>
                <c:formatCode>General</c:formatCode>
                <c:ptCount val="9"/>
                <c:pt idx="0">
                  <c:v>38</c:v>
                </c:pt>
                <c:pt idx="1">
                  <c:v>41</c:v>
                </c:pt>
                <c:pt idx="2">
                  <c:v>57</c:v>
                </c:pt>
                <c:pt idx="3">
                  <c:v>34</c:v>
                </c:pt>
                <c:pt idx="4">
                  <c:v>31</c:v>
                </c:pt>
                <c:pt idx="5">
                  <c:v>45</c:v>
                </c:pt>
                <c:pt idx="6">
                  <c:v>28</c:v>
                </c:pt>
                <c:pt idx="7">
                  <c:v>53</c:v>
                </c:pt>
                <c:pt idx="8">
                  <c:v>19</c:v>
                </c:pt>
              </c:numCache>
            </c:numRef>
          </c:val>
          <c:extLst>
            <c:ext xmlns:c16="http://schemas.microsoft.com/office/drawing/2014/chart" uri="{C3380CC4-5D6E-409C-BE32-E72D297353CC}">
              <c16:uniqueId val="{00000000-F749-45D3-B693-624FF00D2589}"/>
            </c:ext>
          </c:extLst>
        </c:ser>
        <c:ser>
          <c:idx val="1"/>
          <c:order val="1"/>
          <c:tx>
            <c:strRef>
              <c:f>'Masters Grad Maj'!$A$6</c:f>
              <c:strCache>
                <c:ptCount val="1"/>
                <c:pt idx="0">
                  <c:v>Education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Maj'!$B$6:$J$6</c:f>
              <c:numCache>
                <c:formatCode>General</c:formatCode>
                <c:ptCount val="9"/>
                <c:pt idx="0">
                  <c:v>41</c:v>
                </c:pt>
                <c:pt idx="1">
                  <c:v>91</c:v>
                </c:pt>
                <c:pt idx="2">
                  <c:v>105</c:v>
                </c:pt>
                <c:pt idx="3">
                  <c:v>85</c:v>
                </c:pt>
                <c:pt idx="4">
                  <c:v>62</c:v>
                </c:pt>
                <c:pt idx="5">
                  <c:v>68</c:v>
                </c:pt>
                <c:pt idx="6">
                  <c:v>41</c:v>
                </c:pt>
                <c:pt idx="7">
                  <c:v>35</c:v>
                </c:pt>
                <c:pt idx="8">
                  <c:v>17</c:v>
                </c:pt>
              </c:numCache>
            </c:numRef>
          </c:val>
          <c:extLst>
            <c:ext xmlns:c16="http://schemas.microsoft.com/office/drawing/2014/chart" uri="{C3380CC4-5D6E-409C-BE32-E72D297353CC}">
              <c16:uniqueId val="{00000001-F749-45D3-B693-624FF00D2589}"/>
            </c:ext>
          </c:extLst>
        </c:ser>
        <c:ser>
          <c:idx val="2"/>
          <c:order val="2"/>
          <c:tx>
            <c:strRef>
              <c:f>'Masters Grad Maj'!$A$7</c:f>
              <c:strCache>
                <c:ptCount val="1"/>
                <c:pt idx="0">
                  <c:v>Nurse Anesthesia</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Maj'!$B$7:$J$7</c:f>
              <c:numCache>
                <c:formatCode>General</c:formatCode>
                <c:ptCount val="9"/>
                <c:pt idx="0">
                  <c:v>21</c:v>
                </c:pt>
                <c:pt idx="1">
                  <c:v>25</c:v>
                </c:pt>
                <c:pt idx="2">
                  <c:v>25</c:v>
                </c:pt>
                <c:pt idx="3">
                  <c:v>23</c:v>
                </c:pt>
                <c:pt idx="4">
                  <c:v>21</c:v>
                </c:pt>
                <c:pt idx="5">
                  <c:v>23</c:v>
                </c:pt>
                <c:pt idx="6">
                  <c:v>21</c:v>
                </c:pt>
                <c:pt idx="7">
                  <c:v>19</c:v>
                </c:pt>
                <c:pt idx="8">
                  <c:v>20</c:v>
                </c:pt>
              </c:numCache>
            </c:numRef>
          </c:val>
          <c:extLst>
            <c:ext xmlns:c16="http://schemas.microsoft.com/office/drawing/2014/chart" uri="{C3380CC4-5D6E-409C-BE32-E72D297353CC}">
              <c16:uniqueId val="{00000002-F749-45D3-B693-624FF00D2589}"/>
            </c:ext>
          </c:extLst>
        </c:ser>
        <c:ser>
          <c:idx val="3"/>
          <c:order val="3"/>
          <c:tx>
            <c:strRef>
              <c:f>'Masters Grad Maj'!$A$8</c:f>
              <c:strCache>
                <c:ptCount val="1"/>
                <c:pt idx="0">
                  <c:v>Social Work</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Maj'!$B$8:$J$8</c:f>
              <c:numCache>
                <c:formatCode>General</c:formatCode>
                <c:ptCount val="9"/>
                <c:pt idx="0">
                  <c:v>51</c:v>
                </c:pt>
                <c:pt idx="1">
                  <c:v>63</c:v>
                </c:pt>
                <c:pt idx="2">
                  <c:v>45</c:v>
                </c:pt>
                <c:pt idx="3">
                  <c:v>86</c:v>
                </c:pt>
                <c:pt idx="4">
                  <c:v>41</c:v>
                </c:pt>
                <c:pt idx="5">
                  <c:v>46</c:v>
                </c:pt>
                <c:pt idx="6">
                  <c:v>49</c:v>
                </c:pt>
                <c:pt idx="7">
                  <c:v>33</c:v>
                </c:pt>
                <c:pt idx="8">
                  <c:v>46</c:v>
                </c:pt>
              </c:numCache>
            </c:numRef>
          </c:val>
          <c:extLst>
            <c:ext xmlns:c16="http://schemas.microsoft.com/office/drawing/2014/chart" uri="{C3380CC4-5D6E-409C-BE32-E72D297353CC}">
              <c16:uniqueId val="{00000003-F749-45D3-B693-624FF00D2589}"/>
            </c:ext>
          </c:extLst>
        </c:ser>
        <c:ser>
          <c:idx val="4"/>
          <c:order val="4"/>
          <c:tx>
            <c:strRef>
              <c:f>'Masters Grad Maj'!$A$9</c:f>
              <c:strCache>
                <c:ptCount val="1"/>
                <c:pt idx="0">
                  <c:v>Theological Studies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Maj'!$B$9:$J$9</c:f>
              <c:numCache>
                <c:formatCode>General</c:formatCode>
                <c:ptCount val="9"/>
                <c:pt idx="0">
                  <c:v>11</c:v>
                </c:pt>
                <c:pt idx="1">
                  <c:v>10</c:v>
                </c:pt>
                <c:pt idx="2">
                  <c:v>7</c:v>
                </c:pt>
                <c:pt idx="3">
                  <c:v>12</c:v>
                </c:pt>
                <c:pt idx="4">
                  <c:v>19</c:v>
                </c:pt>
                <c:pt idx="5">
                  <c:v>12</c:v>
                </c:pt>
                <c:pt idx="6">
                  <c:v>10</c:v>
                </c:pt>
                <c:pt idx="7">
                  <c:v>8</c:v>
                </c:pt>
                <c:pt idx="8">
                  <c:v>9</c:v>
                </c:pt>
              </c:numCache>
            </c:numRef>
          </c:val>
          <c:extLst>
            <c:ext xmlns:c16="http://schemas.microsoft.com/office/drawing/2014/chart" uri="{C3380CC4-5D6E-409C-BE32-E72D297353CC}">
              <c16:uniqueId val="{00000004-F749-45D3-B693-624FF00D2589}"/>
            </c:ext>
          </c:extLst>
        </c:ser>
        <c:ser>
          <c:idx val="5"/>
          <c:order val="5"/>
          <c:tx>
            <c:strRef>
              <c:f>'Masters Grad Maj'!$A$10</c:f>
              <c:strCache>
                <c:ptCount val="1"/>
                <c:pt idx="0">
                  <c:v>Theology</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'Masters Grad Maj'!$B$4:$J$4</c:f>
              <c:strCache>
                <c:ptCount val="9"/>
                <c:pt idx="0">
                  <c:v>2013-2014</c:v>
                </c:pt>
                <c:pt idx="1">
                  <c:v>2014-2015</c:v>
                </c:pt>
                <c:pt idx="2">
                  <c:v>2015-2016</c:v>
                </c:pt>
                <c:pt idx="3">
                  <c:v>2016-2017</c:v>
                </c:pt>
                <c:pt idx="4">
                  <c:v>2017-2018</c:v>
                </c:pt>
                <c:pt idx="5">
                  <c:v>2018-2019</c:v>
                </c:pt>
                <c:pt idx="6">
                  <c:v>2019-2020</c:v>
                </c:pt>
                <c:pt idx="7">
                  <c:v>2020-2021</c:v>
                </c:pt>
                <c:pt idx="8">
                  <c:v>2021-2022</c:v>
                </c:pt>
              </c:strCache>
            </c:strRef>
          </c:cat>
          <c:val>
            <c:numRef>
              <c:f>'Masters Grad Maj'!$B$10:$J$10</c:f>
              <c:numCache>
                <c:formatCode>General</c:formatCode>
                <c:ptCount val="9"/>
                <c:pt idx="0">
                  <c:v>4</c:v>
                </c:pt>
                <c:pt idx="1">
                  <c:v>1</c:v>
                </c:pt>
                <c:pt idx="2">
                  <c:v>0</c:v>
                </c:pt>
                <c:pt idx="3">
                  <c:v>0</c:v>
                </c:pt>
                <c:pt idx="4">
                  <c:v>4</c:v>
                </c:pt>
                <c:pt idx="5">
                  <c:v>0</c:v>
                </c:pt>
                <c:pt idx="6">
                  <c:v>1</c:v>
                </c:pt>
                <c:pt idx="7">
                  <c:v>2</c:v>
                </c:pt>
                <c:pt idx="8">
                  <c:v>2</c:v>
                </c:pt>
              </c:numCache>
            </c:numRef>
          </c:val>
          <c:extLst>
            <c:ext xmlns:c16="http://schemas.microsoft.com/office/drawing/2014/chart" uri="{C3380CC4-5D6E-409C-BE32-E72D297353CC}">
              <c16:uniqueId val="{00000005-F749-45D3-B693-624FF00D2589}"/>
            </c:ext>
          </c:extLst>
        </c:ser>
        <c:dLbls>
          <c:showLegendKey val="0"/>
          <c:showVal val="0"/>
          <c:showCatName val="0"/>
          <c:showSerName val="0"/>
          <c:showPercent val="0"/>
          <c:showBubbleSize val="0"/>
        </c:dLbls>
        <c:gapWidth val="150"/>
        <c:overlap val="100"/>
        <c:axId val="505733088"/>
        <c:axId val="505732760"/>
      </c:barChart>
      <c:catAx>
        <c:axId val="50573308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05732760"/>
        <c:crosses val="autoZero"/>
        <c:auto val="1"/>
        <c:lblAlgn val="ctr"/>
        <c:lblOffset val="100"/>
        <c:noMultiLvlLbl val="0"/>
      </c:catAx>
      <c:valAx>
        <c:axId val="50573276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05733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Advanced Standing Students Credit Hours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'Advanced Standing Hours 2'!$A$5</c:f>
              <c:strCache>
                <c:ptCount val="1"/>
                <c:pt idx="0">
                  <c:v>Hours</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strRef>
              <c:f>'Advanced Standing Hours 2'!$B$4:$J$4</c:f>
              <c:strCache>
                <c:ptCount val="9"/>
                <c:pt idx="0">
                  <c:v>2013FA-2014SU</c:v>
                </c:pt>
                <c:pt idx="1">
                  <c:v>2014FA-2015SU</c:v>
                </c:pt>
                <c:pt idx="2">
                  <c:v>2015FA-2016SU</c:v>
                </c:pt>
                <c:pt idx="3">
                  <c:v>2016FA-2017SU</c:v>
                </c:pt>
                <c:pt idx="4">
                  <c:v>2017FA-2018SU</c:v>
                </c:pt>
                <c:pt idx="5">
                  <c:v>2018FA-2019SU</c:v>
                </c:pt>
                <c:pt idx="6">
                  <c:v>2019FA-2020SU</c:v>
                </c:pt>
                <c:pt idx="7">
                  <c:v>2020FA-2021SU</c:v>
                </c:pt>
                <c:pt idx="8">
                  <c:v>2021FA-2022SU</c:v>
                </c:pt>
              </c:strCache>
            </c:strRef>
          </c:cat>
          <c:val>
            <c:numRef>
              <c:f>'Advanced Standing Hours 2'!$B$5:$J$5</c:f>
              <c:numCache>
                <c:formatCode>General</c:formatCode>
                <c:ptCount val="9"/>
                <c:pt idx="0">
                  <c:v>12177</c:v>
                </c:pt>
                <c:pt idx="1">
                  <c:v>13543</c:v>
                </c:pt>
                <c:pt idx="2">
                  <c:v>14921</c:v>
                </c:pt>
                <c:pt idx="3">
                  <c:v>15155</c:v>
                </c:pt>
                <c:pt idx="4">
                  <c:v>15905</c:v>
                </c:pt>
                <c:pt idx="5">
                  <c:v>15279</c:v>
                </c:pt>
                <c:pt idx="6">
                  <c:v>16351</c:v>
                </c:pt>
                <c:pt idx="7">
                  <c:v>15142</c:v>
                </c:pt>
                <c:pt idx="8">
                  <c:v>14165</c:v>
                </c:pt>
              </c:numCache>
            </c:numRef>
          </c:val>
          <c:smooth val="0"/>
          <c:extLst>
            <c:ext xmlns:c16="http://schemas.microsoft.com/office/drawing/2014/chart" uri="{C3380CC4-5D6E-409C-BE32-E72D297353CC}">
              <c16:uniqueId val="{00000000-7AE9-4187-A2F4-97BF08749EC8}"/>
            </c:ext>
          </c:extLst>
        </c:ser>
        <c:dLbls>
          <c:showLegendKey val="0"/>
          <c:showVal val="0"/>
          <c:showCatName val="0"/>
          <c:showSerName val="0"/>
          <c:showPercent val="0"/>
          <c:showBubbleSize val="0"/>
        </c:dLbls>
        <c:smooth val="0"/>
        <c:axId val="646434248"/>
        <c:axId val="646439496"/>
      </c:lineChart>
      <c:catAx>
        <c:axId val="646434248"/>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Academic Year</a:t>
                </a:r>
              </a:p>
            </c:rich>
          </c:tx>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46439496"/>
        <c:crosses val="autoZero"/>
        <c:auto val="1"/>
        <c:lblAlgn val="ctr"/>
        <c:lblOffset val="100"/>
        <c:noMultiLvlLbl val="0"/>
      </c:catAx>
      <c:valAx>
        <c:axId val="646439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a:t>Hours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4643424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7</xdr:col>
      <xdr:colOff>0</xdr:colOff>
      <xdr:row>29</xdr:row>
      <xdr:rowOff>156210</xdr:rowOff>
    </xdr:to>
    <xdr:graphicFrame macro="">
      <xdr:nvGraphicFramePr>
        <xdr:cNvPr id="4" name="Chart 2">
          <a:extLst>
            <a:ext uri="{FF2B5EF4-FFF2-40B4-BE49-F238E27FC236}">
              <a16:creationId xmlns:a16="http://schemas.microsoft.com/office/drawing/2014/main" id="{00000000-0008-0000-0A00-00006BEC6D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17</xdr:row>
      <xdr:rowOff>0</xdr:rowOff>
    </xdr:from>
    <xdr:to>
      <xdr:col>16</xdr:col>
      <xdr:colOff>590550</xdr:colOff>
      <xdr:row>29</xdr:row>
      <xdr:rowOff>156210</xdr:rowOff>
    </xdr:to>
    <xdr:graphicFrame macro="">
      <xdr:nvGraphicFramePr>
        <xdr:cNvPr id="5" name="Chart 3">
          <a:extLst>
            <a:ext uri="{FF2B5EF4-FFF2-40B4-BE49-F238E27FC236}">
              <a16:creationId xmlns:a16="http://schemas.microsoft.com/office/drawing/2014/main" id="{00000000-0008-0000-0A00-00006CEC6D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52386</xdr:colOff>
      <xdr:row>21</xdr:row>
      <xdr:rowOff>152400</xdr:rowOff>
    </xdr:from>
    <xdr:to>
      <xdr:col>13</xdr:col>
      <xdr:colOff>371474</xdr:colOff>
      <xdr:row>36</xdr:row>
      <xdr:rowOff>38100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42861</xdr:colOff>
      <xdr:row>12</xdr:row>
      <xdr:rowOff>19050</xdr:rowOff>
    </xdr:from>
    <xdr:to>
      <xdr:col>10</xdr:col>
      <xdr:colOff>609599</xdr:colOff>
      <xdr:row>28</xdr:row>
      <xdr:rowOff>38100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161925</xdr:rowOff>
    </xdr:from>
    <xdr:to>
      <xdr:col>10</xdr:col>
      <xdr:colOff>638174</xdr:colOff>
      <xdr:row>27</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14</xdr:row>
      <xdr:rowOff>19050</xdr:rowOff>
    </xdr:from>
    <xdr:to>
      <xdr:col>11</xdr:col>
      <xdr:colOff>19050</xdr:colOff>
      <xdr:row>30</xdr:row>
      <xdr:rowOff>171450</xdr:rowOff>
    </xdr:to>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42861</xdr:colOff>
      <xdr:row>11</xdr:row>
      <xdr:rowOff>180975</xdr:rowOff>
    </xdr:from>
    <xdr:to>
      <xdr:col>10</xdr:col>
      <xdr:colOff>600074</xdr:colOff>
      <xdr:row>26</xdr:row>
      <xdr:rowOff>66675</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4761</xdr:colOff>
      <xdr:row>7</xdr:row>
      <xdr:rowOff>38099</xdr:rowOff>
    </xdr:from>
    <xdr:to>
      <xdr:col>7</xdr:col>
      <xdr:colOff>971549</xdr:colOff>
      <xdr:row>24</xdr:row>
      <xdr:rowOff>9524</xdr:rowOff>
    </xdr:to>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
  <sheetViews>
    <sheetView workbookViewId="0">
      <selection activeCell="A2" sqref="A2"/>
    </sheetView>
  </sheetViews>
  <sheetFormatPr defaultRowHeight="15" x14ac:dyDescent="0.25"/>
  <sheetData>
    <row r="1" spans="1:10" x14ac:dyDescent="0.25">
      <c r="A1" t="s">
        <v>460</v>
      </c>
    </row>
    <row r="3" spans="1:10" ht="26.25" x14ac:dyDescent="0.4">
      <c r="C3" s="119" t="s">
        <v>333</v>
      </c>
      <c r="D3" s="119"/>
      <c r="E3" s="119"/>
      <c r="F3" s="119"/>
      <c r="G3" s="119"/>
      <c r="H3" s="119"/>
      <c r="I3" s="119"/>
      <c r="J3" s="119"/>
    </row>
    <row r="5" spans="1:10" x14ac:dyDescent="0.25">
      <c r="C5" t="s">
        <v>459</v>
      </c>
    </row>
  </sheetData>
  <mergeCells count="1">
    <mergeCell ref="C3:J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0"/>
  <sheetViews>
    <sheetView workbookViewId="0">
      <selection activeCell="A5" sqref="A5"/>
    </sheetView>
  </sheetViews>
  <sheetFormatPr defaultRowHeight="15" x14ac:dyDescent="0.25"/>
  <cols>
    <col min="2" max="2" width="9.42578125" bestFit="1" customWidth="1"/>
    <col min="3" max="3" width="9.7109375" bestFit="1" customWidth="1"/>
  </cols>
  <sheetData>
    <row r="1" spans="1:10" ht="21" x14ac:dyDescent="0.35">
      <c r="A1" s="120" t="s">
        <v>333</v>
      </c>
      <c r="B1" s="120"/>
      <c r="C1" s="120"/>
      <c r="D1" s="120"/>
      <c r="E1" s="120"/>
      <c r="F1" s="120"/>
      <c r="G1" s="86" t="s">
        <v>433</v>
      </c>
    </row>
    <row r="2" spans="1:10" ht="21" x14ac:dyDescent="0.35">
      <c r="A2" s="45" t="s">
        <v>341</v>
      </c>
      <c r="B2" s="45"/>
      <c r="C2" s="45"/>
      <c r="D2" s="45"/>
      <c r="E2" s="45"/>
      <c r="F2" s="45"/>
    </row>
    <row r="4" spans="1:10" ht="15.75" thickBot="1" x14ac:dyDescent="0.3">
      <c r="A4" t="s">
        <v>318</v>
      </c>
    </row>
    <row r="5" spans="1:10" ht="15.75" thickBot="1" x14ac:dyDescent="0.3">
      <c r="A5" s="46" t="s">
        <v>319</v>
      </c>
      <c r="B5" s="46" t="s">
        <v>60</v>
      </c>
      <c r="C5" s="46" t="s">
        <v>61</v>
      </c>
    </row>
    <row r="6" spans="1:10" ht="15.75" thickBot="1" x14ac:dyDescent="0.3">
      <c r="A6" s="104" t="s">
        <v>283</v>
      </c>
      <c r="B6" s="8">
        <v>645</v>
      </c>
      <c r="C6" s="8">
        <v>0</v>
      </c>
    </row>
    <row r="7" spans="1:10" ht="15.75" thickBot="1" x14ac:dyDescent="0.3">
      <c r="A7" s="104" t="s">
        <v>284</v>
      </c>
      <c r="B7" s="8">
        <v>749</v>
      </c>
      <c r="C7" s="8">
        <v>0</v>
      </c>
    </row>
    <row r="8" spans="1:10" ht="15.75" thickBot="1" x14ac:dyDescent="0.3">
      <c r="A8" s="104" t="s">
        <v>285</v>
      </c>
      <c r="B8" s="8">
        <v>903</v>
      </c>
      <c r="C8" s="8">
        <v>0</v>
      </c>
    </row>
    <row r="9" spans="1:10" ht="15.75" thickBot="1" x14ac:dyDescent="0.3">
      <c r="A9" s="104" t="s">
        <v>286</v>
      </c>
      <c r="B9" s="8">
        <v>1102</v>
      </c>
      <c r="C9" s="8">
        <v>0</v>
      </c>
    </row>
    <row r="10" spans="1:10" ht="15.75" thickBot="1" x14ac:dyDescent="0.3">
      <c r="A10" s="104" t="s">
        <v>287</v>
      </c>
      <c r="B10" s="8">
        <v>1351</v>
      </c>
      <c r="C10" s="8">
        <v>2</v>
      </c>
    </row>
    <row r="11" spans="1:10" ht="15.75" thickBot="1" x14ac:dyDescent="0.3">
      <c r="A11" s="104" t="s">
        <v>288</v>
      </c>
      <c r="B11" s="8">
        <v>1755</v>
      </c>
      <c r="C11" s="8">
        <v>3</v>
      </c>
    </row>
    <row r="12" spans="1:10" ht="15.75" thickBot="1" x14ac:dyDescent="0.3">
      <c r="A12" s="104" t="s">
        <v>289</v>
      </c>
      <c r="B12" s="8">
        <v>1920</v>
      </c>
      <c r="C12" s="8">
        <v>10</v>
      </c>
    </row>
    <row r="13" spans="1:10" ht="15.75" thickBot="1" x14ac:dyDescent="0.3">
      <c r="A13" s="104" t="s">
        <v>290</v>
      </c>
      <c r="B13" s="8">
        <v>2051</v>
      </c>
      <c r="C13" s="8">
        <v>20</v>
      </c>
      <c r="E13" s="143" t="s">
        <v>320</v>
      </c>
      <c r="F13" s="143"/>
      <c r="G13" s="143"/>
      <c r="H13" s="143"/>
      <c r="I13" s="143"/>
      <c r="J13" s="143"/>
    </row>
    <row r="14" spans="1:10" ht="15.75" thickBot="1" x14ac:dyDescent="0.3">
      <c r="A14" s="46" t="s">
        <v>291</v>
      </c>
      <c r="B14" s="8">
        <v>1034</v>
      </c>
      <c r="C14" s="8">
        <v>1048</v>
      </c>
    </row>
    <row r="15" spans="1:10" ht="15.75" thickBot="1" x14ac:dyDescent="0.3">
      <c r="A15" s="46" t="s">
        <v>292</v>
      </c>
      <c r="B15" s="8">
        <v>1015</v>
      </c>
      <c r="C15" s="8">
        <v>1008</v>
      </c>
    </row>
    <row r="16" spans="1:10" ht="15.75" thickBot="1" x14ac:dyDescent="0.3">
      <c r="A16" s="46" t="s">
        <v>293</v>
      </c>
      <c r="B16" s="8">
        <v>942</v>
      </c>
      <c r="C16" s="8">
        <v>795</v>
      </c>
    </row>
    <row r="17" spans="1:3" ht="15.75" thickBot="1" x14ac:dyDescent="0.3">
      <c r="A17" s="46" t="s">
        <v>294</v>
      </c>
      <c r="B17" s="8">
        <v>849</v>
      </c>
      <c r="C17" s="8">
        <v>1126</v>
      </c>
    </row>
    <row r="18" spans="1:3" ht="15.75" thickBot="1" x14ac:dyDescent="0.3">
      <c r="A18" s="46" t="s">
        <v>295</v>
      </c>
      <c r="B18" s="8">
        <v>924</v>
      </c>
      <c r="C18" s="8">
        <v>1081</v>
      </c>
    </row>
    <row r="19" spans="1:3" ht="15.75" thickBot="1" x14ac:dyDescent="0.3">
      <c r="A19" s="46" t="s">
        <v>296</v>
      </c>
      <c r="B19" s="8">
        <v>996</v>
      </c>
      <c r="C19" s="8">
        <v>1037</v>
      </c>
    </row>
    <row r="20" spans="1:3" ht="15.75" thickBot="1" x14ac:dyDescent="0.3">
      <c r="A20" s="46" t="s">
        <v>297</v>
      </c>
      <c r="B20" s="8">
        <v>961</v>
      </c>
      <c r="C20" s="8">
        <v>1132</v>
      </c>
    </row>
    <row r="21" spans="1:3" ht="15.75" thickBot="1" x14ac:dyDescent="0.3">
      <c r="A21" s="46" t="s">
        <v>298</v>
      </c>
      <c r="B21" s="8">
        <v>1031</v>
      </c>
      <c r="C21" s="8">
        <v>998</v>
      </c>
    </row>
    <row r="22" spans="1:3" ht="15.75" thickBot="1" x14ac:dyDescent="0.3">
      <c r="A22" s="46" t="s">
        <v>299</v>
      </c>
      <c r="B22" s="8">
        <v>1171</v>
      </c>
      <c r="C22" s="8">
        <v>947</v>
      </c>
    </row>
    <row r="23" spans="1:3" ht="15.75" thickBot="1" x14ac:dyDescent="0.3">
      <c r="A23" s="46" t="s">
        <v>300</v>
      </c>
      <c r="B23" s="8">
        <v>1270</v>
      </c>
      <c r="C23" s="8">
        <v>971</v>
      </c>
    </row>
    <row r="24" spans="1:3" ht="15.75" thickBot="1" x14ac:dyDescent="0.3">
      <c r="A24" s="46" t="s">
        <v>301</v>
      </c>
      <c r="B24" s="8">
        <v>1230</v>
      </c>
      <c r="C24" s="8">
        <v>935</v>
      </c>
    </row>
    <row r="25" spans="1:3" ht="15.75" thickBot="1" x14ac:dyDescent="0.3">
      <c r="A25" s="46" t="s">
        <v>302</v>
      </c>
      <c r="B25" s="8">
        <v>1155</v>
      </c>
      <c r="C25" s="8">
        <v>661</v>
      </c>
    </row>
    <row r="26" spans="1:3" ht="15.75" thickBot="1" x14ac:dyDescent="0.3">
      <c r="A26" s="46" t="s">
        <v>303</v>
      </c>
      <c r="B26" s="8">
        <v>1124</v>
      </c>
      <c r="C26" s="8">
        <v>797</v>
      </c>
    </row>
    <row r="27" spans="1:3" ht="15.75" thickBot="1" x14ac:dyDescent="0.3">
      <c r="A27" s="46" t="s">
        <v>304</v>
      </c>
      <c r="B27" s="8">
        <v>1010</v>
      </c>
      <c r="C27" s="8">
        <v>775</v>
      </c>
    </row>
    <row r="28" spans="1:3" ht="15.75" thickBot="1" x14ac:dyDescent="0.3">
      <c r="A28" s="46" t="s">
        <v>305</v>
      </c>
      <c r="B28" s="8">
        <v>1090</v>
      </c>
      <c r="C28" s="8">
        <v>853</v>
      </c>
    </row>
    <row r="29" spans="1:3" ht="15.75" thickBot="1" x14ac:dyDescent="0.3">
      <c r="A29" s="46" t="s">
        <v>306</v>
      </c>
      <c r="B29" s="8">
        <v>1233</v>
      </c>
      <c r="C29" s="8">
        <v>880</v>
      </c>
    </row>
    <row r="30" spans="1:3" ht="15.75" thickBot="1" x14ac:dyDescent="0.3">
      <c r="A30" s="46" t="s">
        <v>307</v>
      </c>
      <c r="B30" s="8">
        <v>1307</v>
      </c>
      <c r="C30" s="8">
        <v>897</v>
      </c>
    </row>
    <row r="31" spans="1:3" ht="15.75" thickBot="1" x14ac:dyDescent="0.3">
      <c r="A31" s="46" t="s">
        <v>308</v>
      </c>
      <c r="B31" s="8">
        <v>1255</v>
      </c>
      <c r="C31" s="8">
        <v>889</v>
      </c>
    </row>
    <row r="32" spans="1:3" ht="15.75" thickBot="1" x14ac:dyDescent="0.3">
      <c r="A32" s="46" t="s">
        <v>309</v>
      </c>
      <c r="B32" s="8">
        <v>1249</v>
      </c>
      <c r="C32" s="8">
        <v>1085</v>
      </c>
    </row>
    <row r="33" spans="1:3" ht="15.75" thickBot="1" x14ac:dyDescent="0.3">
      <c r="A33" s="46" t="s">
        <v>310</v>
      </c>
      <c r="B33" s="8">
        <v>1230</v>
      </c>
      <c r="C33" s="8">
        <v>1168</v>
      </c>
    </row>
    <row r="34" spans="1:3" ht="15.75" thickBot="1" x14ac:dyDescent="0.3">
      <c r="A34" s="46" t="s">
        <v>311</v>
      </c>
      <c r="B34" s="8">
        <v>1129</v>
      </c>
      <c r="C34" s="8">
        <v>1054</v>
      </c>
    </row>
    <row r="35" spans="1:3" ht="15.75" thickBot="1" x14ac:dyDescent="0.3">
      <c r="A35" s="46" t="s">
        <v>312</v>
      </c>
      <c r="B35" s="8">
        <v>1115</v>
      </c>
      <c r="C35" s="8">
        <v>783</v>
      </c>
    </row>
    <row r="36" spans="1:3" ht="15.75" thickBot="1" x14ac:dyDescent="0.3">
      <c r="A36" s="46" t="s">
        <v>313</v>
      </c>
      <c r="B36" s="8">
        <v>1124</v>
      </c>
      <c r="C36" s="8">
        <v>659</v>
      </c>
    </row>
    <row r="37" spans="1:3" ht="15.75" thickBot="1" x14ac:dyDescent="0.3">
      <c r="A37" s="46" t="s">
        <v>314</v>
      </c>
      <c r="B37" s="8">
        <v>1080</v>
      </c>
      <c r="C37" s="8">
        <v>722</v>
      </c>
    </row>
    <row r="38" spans="1:3" ht="15.75" thickBot="1" x14ac:dyDescent="0.3">
      <c r="A38" s="46" t="s">
        <v>315</v>
      </c>
      <c r="B38" s="8">
        <v>1013</v>
      </c>
      <c r="C38" s="8">
        <v>602</v>
      </c>
    </row>
    <row r="39" spans="1:3" ht="15.75" thickBot="1" x14ac:dyDescent="0.3">
      <c r="A39" s="46" t="s">
        <v>316</v>
      </c>
      <c r="B39" s="8">
        <v>1197</v>
      </c>
      <c r="C39" s="8">
        <v>339</v>
      </c>
    </row>
    <row r="40" spans="1:3" ht="15.75" thickBot="1" x14ac:dyDescent="0.3">
      <c r="A40" s="46" t="s">
        <v>317</v>
      </c>
      <c r="B40" s="8">
        <v>1201</v>
      </c>
      <c r="C40" s="8">
        <v>191</v>
      </c>
    </row>
  </sheetData>
  <mergeCells count="2">
    <mergeCell ref="A1:F1"/>
    <mergeCell ref="E13:J13"/>
  </mergeCells>
  <hyperlinks>
    <hyperlink ref="G1" location="'Table of Contents'!A1" display="ToC"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7"/>
  <sheetViews>
    <sheetView workbookViewId="0">
      <selection activeCell="A8" sqref="A8"/>
    </sheetView>
  </sheetViews>
  <sheetFormatPr defaultRowHeight="15" x14ac:dyDescent="0.25"/>
  <sheetData>
    <row r="1" spans="1:22" ht="21" x14ac:dyDescent="0.35">
      <c r="A1" s="120" t="s">
        <v>333</v>
      </c>
      <c r="B1" s="120"/>
      <c r="C1" s="120"/>
      <c r="D1" s="120"/>
      <c r="E1" s="120"/>
      <c r="F1" s="120"/>
      <c r="G1" s="86" t="s">
        <v>433</v>
      </c>
    </row>
    <row r="2" spans="1:22" ht="21" x14ac:dyDescent="0.35">
      <c r="A2" s="45" t="s">
        <v>342</v>
      </c>
      <c r="B2" s="45"/>
      <c r="C2" s="45"/>
      <c r="D2" s="45"/>
      <c r="E2" s="45"/>
      <c r="F2" s="45"/>
    </row>
    <row r="3" spans="1:22" ht="15.75" thickBot="1" x14ac:dyDescent="0.3"/>
    <row r="4" spans="1:22" ht="15.75" thickBot="1" x14ac:dyDescent="0.3">
      <c r="A4" s="8"/>
      <c r="B4" s="146" t="s">
        <v>76</v>
      </c>
      <c r="C4" s="144" t="s">
        <v>75</v>
      </c>
      <c r="D4" s="144"/>
      <c r="E4" s="144"/>
      <c r="F4" s="144"/>
      <c r="G4" s="144"/>
      <c r="H4" s="144"/>
      <c r="I4" s="144"/>
      <c r="J4" s="144"/>
      <c r="K4" s="144"/>
      <c r="L4" s="144"/>
      <c r="M4" s="144"/>
      <c r="N4" s="144"/>
      <c r="O4" s="144"/>
      <c r="P4" s="144"/>
      <c r="Q4" s="144"/>
      <c r="R4" s="144"/>
      <c r="S4" s="144"/>
      <c r="T4" s="144"/>
      <c r="U4" s="145"/>
      <c r="V4" s="145"/>
    </row>
    <row r="5" spans="1:22" ht="15.75" thickBot="1" x14ac:dyDescent="0.3">
      <c r="A5" s="8"/>
      <c r="B5" s="146"/>
      <c r="C5" s="147">
        <v>2013</v>
      </c>
      <c r="D5" s="147"/>
      <c r="E5" s="147">
        <v>2014</v>
      </c>
      <c r="F5" s="147"/>
      <c r="G5" s="147">
        <v>2015</v>
      </c>
      <c r="H5" s="147"/>
      <c r="I5" s="147">
        <v>2016</v>
      </c>
      <c r="J5" s="147"/>
      <c r="K5" s="147">
        <v>2017</v>
      </c>
      <c r="L5" s="147"/>
      <c r="M5" s="147">
        <v>2018</v>
      </c>
      <c r="N5" s="147"/>
      <c r="O5" s="147">
        <v>2019</v>
      </c>
      <c r="P5" s="147"/>
      <c r="Q5" s="147">
        <v>2020</v>
      </c>
      <c r="R5" s="147"/>
      <c r="S5" s="147">
        <v>2021</v>
      </c>
      <c r="T5" s="147"/>
      <c r="U5" s="147"/>
      <c r="V5" s="147"/>
    </row>
    <row r="6" spans="1:22" ht="15.75" thickBot="1" x14ac:dyDescent="0.3">
      <c r="A6" s="8"/>
      <c r="B6" s="146"/>
      <c r="C6" s="51" t="s">
        <v>4</v>
      </c>
      <c r="D6" s="51" t="s">
        <v>5</v>
      </c>
      <c r="E6" s="51" t="s">
        <v>4</v>
      </c>
      <c r="F6" s="51" t="s">
        <v>5</v>
      </c>
      <c r="G6" s="51" t="s">
        <v>4</v>
      </c>
      <c r="H6" s="51" t="s">
        <v>5</v>
      </c>
      <c r="I6" s="51" t="s">
        <v>4</v>
      </c>
      <c r="J6" s="51" t="s">
        <v>5</v>
      </c>
      <c r="K6" s="51" t="s">
        <v>4</v>
      </c>
      <c r="L6" s="51" t="s">
        <v>5</v>
      </c>
      <c r="M6" s="51" t="s">
        <v>4</v>
      </c>
      <c r="N6" s="51" t="s">
        <v>5</v>
      </c>
      <c r="O6" s="51" t="s">
        <v>4</v>
      </c>
      <c r="P6" s="51" t="s">
        <v>5</v>
      </c>
      <c r="Q6" s="51" t="s">
        <v>4</v>
      </c>
      <c r="R6" s="51" t="s">
        <v>5</v>
      </c>
      <c r="S6" s="51" t="s">
        <v>4</v>
      </c>
      <c r="T6" s="51" t="s">
        <v>5</v>
      </c>
      <c r="U6" s="51" t="s">
        <v>4</v>
      </c>
      <c r="V6" s="51" t="s">
        <v>5</v>
      </c>
    </row>
    <row r="7" spans="1:22" ht="15.75" thickBot="1" x14ac:dyDescent="0.3">
      <c r="A7" s="53" t="s">
        <v>461</v>
      </c>
      <c r="B7" s="54" t="s">
        <v>77</v>
      </c>
      <c r="C7" s="53">
        <v>80</v>
      </c>
      <c r="D7" s="55">
        <f>C7/SUM(C7:C8)</f>
        <v>0.38277511961722488</v>
      </c>
      <c r="E7" s="53">
        <v>87</v>
      </c>
      <c r="F7" s="55">
        <f>E7/SUM(E7:E8)</f>
        <v>0.43283582089552236</v>
      </c>
      <c r="G7" s="53">
        <v>71</v>
      </c>
      <c r="H7" s="55">
        <f>G7/SUM(G7:G8)</f>
        <v>0.38797814207650272</v>
      </c>
      <c r="I7" s="53">
        <v>76</v>
      </c>
      <c r="J7" s="55">
        <f>I7/SUM(I7:I8)</f>
        <v>0.39583333333333331</v>
      </c>
      <c r="K7" s="53">
        <v>83</v>
      </c>
      <c r="L7" s="55">
        <f>K7/SUM(K7:K8)</f>
        <v>0.36086956521739133</v>
      </c>
      <c r="M7" s="53">
        <v>78</v>
      </c>
      <c r="N7" s="55">
        <f>M7/SUM(M7:M8)</f>
        <v>0.40837696335078533</v>
      </c>
      <c r="O7" s="53">
        <v>79</v>
      </c>
      <c r="P7" s="55">
        <f>O7/SUM(O7:O8)</f>
        <v>0.43888888888888888</v>
      </c>
      <c r="Q7" s="53">
        <v>73</v>
      </c>
      <c r="R7" s="55">
        <f>Q7/SUM(Q7:Q8)</f>
        <v>0.47096774193548385</v>
      </c>
      <c r="S7" s="53">
        <v>68</v>
      </c>
      <c r="T7" s="55">
        <f>S7/SUM(S7:S8)</f>
        <v>0.44736842105263158</v>
      </c>
      <c r="U7" s="53"/>
      <c r="V7" s="55" t="e">
        <f>U7/SUM(U7:U8)</f>
        <v>#DIV/0!</v>
      </c>
    </row>
    <row r="8" spans="1:22" ht="15.75" thickBot="1" x14ac:dyDescent="0.3">
      <c r="A8" s="53"/>
      <c r="B8" s="54" t="s">
        <v>78</v>
      </c>
      <c r="C8" s="53">
        <v>129</v>
      </c>
      <c r="D8" s="55">
        <f>C8/SUM(C7:C8)</f>
        <v>0.61722488038277512</v>
      </c>
      <c r="E8" s="53">
        <v>114</v>
      </c>
      <c r="F8" s="55">
        <f>E8/SUM(E7:E8)</f>
        <v>0.56716417910447758</v>
      </c>
      <c r="G8" s="53">
        <v>112</v>
      </c>
      <c r="H8" s="55">
        <f>G8/SUM(G7:G8)</f>
        <v>0.61202185792349728</v>
      </c>
      <c r="I8" s="53">
        <v>116</v>
      </c>
      <c r="J8" s="55">
        <f>I8/SUM(I7:I8)</f>
        <v>0.60416666666666663</v>
      </c>
      <c r="K8" s="53">
        <v>147</v>
      </c>
      <c r="L8" s="55">
        <f>K8/SUM(K7:K8)</f>
        <v>0.63913043478260867</v>
      </c>
      <c r="M8" s="53">
        <v>113</v>
      </c>
      <c r="N8" s="55">
        <f>M8/SUM(M7:M8)</f>
        <v>0.59162303664921467</v>
      </c>
      <c r="O8" s="53">
        <v>101</v>
      </c>
      <c r="P8" s="55">
        <f>O8/SUM(O7:O8)</f>
        <v>0.56111111111111112</v>
      </c>
      <c r="Q8" s="53">
        <v>82</v>
      </c>
      <c r="R8" s="55">
        <f>Q8/SUM(Q7:Q8)</f>
        <v>0.52903225806451615</v>
      </c>
      <c r="S8" s="53">
        <v>84</v>
      </c>
      <c r="T8" s="55">
        <f>S8/SUM(S7:S8)</f>
        <v>0.55263157894736847</v>
      </c>
      <c r="U8" s="53"/>
      <c r="V8" s="55" t="e">
        <f>U8/SUM(U7:U8)</f>
        <v>#DIV/0!</v>
      </c>
    </row>
    <row r="9" spans="1:22" ht="15.75" thickBot="1" x14ac:dyDescent="0.3">
      <c r="A9" s="8" t="s">
        <v>80</v>
      </c>
      <c r="B9" s="52" t="s">
        <v>77</v>
      </c>
      <c r="C9" s="8">
        <v>80</v>
      </c>
      <c r="D9" s="35">
        <f>C9/SUM(C9:C10)</f>
        <v>0.43010752688172044</v>
      </c>
      <c r="E9" s="8">
        <v>59</v>
      </c>
      <c r="F9" s="35">
        <f>E9/SUM(E9:E10)</f>
        <v>0.37820512820512819</v>
      </c>
      <c r="G9" s="8">
        <v>68</v>
      </c>
      <c r="H9" s="35">
        <f>G9/SUM(G9:G10)</f>
        <v>0.45945945945945948</v>
      </c>
      <c r="I9" s="8">
        <v>63</v>
      </c>
      <c r="J9" s="35">
        <f>I9/SUM(I9:I10)</f>
        <v>0.37058823529411766</v>
      </c>
      <c r="K9" s="8">
        <v>67</v>
      </c>
      <c r="L9" s="35">
        <f>K9/SUM(K9:K10)</f>
        <v>0.39644970414201186</v>
      </c>
      <c r="M9" s="8">
        <v>61</v>
      </c>
      <c r="N9" s="35">
        <f>M9/SUM(M9:M10)</f>
        <v>0.33701657458563539</v>
      </c>
      <c r="O9" s="8">
        <v>53</v>
      </c>
      <c r="P9" s="35">
        <f>O9/SUM(O9:O10)</f>
        <v>0.34193548387096773</v>
      </c>
      <c r="Q9" s="8">
        <v>62</v>
      </c>
      <c r="R9" s="35">
        <f>Q9/SUM(Q9:Q10)</f>
        <v>0.41059602649006621</v>
      </c>
      <c r="S9" s="8">
        <v>60</v>
      </c>
      <c r="T9" s="35">
        <f>S9/SUM(S9:S10)</f>
        <v>0.4580152671755725</v>
      </c>
      <c r="U9" s="8"/>
      <c r="V9" s="35" t="e">
        <f>U9/SUM(U9:U10)</f>
        <v>#DIV/0!</v>
      </c>
    </row>
    <row r="10" spans="1:22" ht="15.75" thickBot="1" x14ac:dyDescent="0.3">
      <c r="A10" s="8"/>
      <c r="B10" s="52" t="s">
        <v>78</v>
      </c>
      <c r="C10" s="8">
        <v>106</v>
      </c>
      <c r="D10" s="35">
        <f>C10/SUM(C9:C10)</f>
        <v>0.56989247311827962</v>
      </c>
      <c r="E10" s="8">
        <v>97</v>
      </c>
      <c r="F10" s="35">
        <f>E10/SUM(E9:E10)</f>
        <v>0.62179487179487181</v>
      </c>
      <c r="G10" s="8">
        <v>80</v>
      </c>
      <c r="H10" s="35">
        <f>G10/SUM(G9:G10)</f>
        <v>0.54054054054054057</v>
      </c>
      <c r="I10" s="8">
        <v>107</v>
      </c>
      <c r="J10" s="35">
        <f>I10/SUM(I9:I10)</f>
        <v>0.62941176470588234</v>
      </c>
      <c r="K10" s="8">
        <v>102</v>
      </c>
      <c r="L10" s="35">
        <f>K10/SUM(K9:K10)</f>
        <v>0.60355029585798814</v>
      </c>
      <c r="M10" s="8">
        <v>120</v>
      </c>
      <c r="N10" s="35">
        <f>M10/SUM(M9:M10)</f>
        <v>0.66298342541436461</v>
      </c>
      <c r="O10" s="8">
        <v>102</v>
      </c>
      <c r="P10" s="35">
        <f>O10/SUM(O9:O10)</f>
        <v>0.65806451612903227</v>
      </c>
      <c r="Q10" s="8">
        <v>89</v>
      </c>
      <c r="R10" s="35">
        <f>Q10/SUM(Q9:Q10)</f>
        <v>0.58940397350993379</v>
      </c>
      <c r="S10" s="8">
        <v>71</v>
      </c>
      <c r="T10" s="35">
        <f>S10/SUM(S9:S10)</f>
        <v>0.5419847328244275</v>
      </c>
      <c r="U10" s="8"/>
      <c r="V10" s="35" t="e">
        <f>U10/SUM(U9:U10)</f>
        <v>#DIV/0!</v>
      </c>
    </row>
    <row r="11" spans="1:22" ht="15.75" thickBot="1" x14ac:dyDescent="0.3">
      <c r="A11" s="53" t="s">
        <v>65</v>
      </c>
      <c r="B11" s="54" t="s">
        <v>77</v>
      </c>
      <c r="C11" s="53">
        <v>88</v>
      </c>
      <c r="D11" s="55">
        <f>C11/SUM(C11:C12)</f>
        <v>0.33716475095785442</v>
      </c>
      <c r="E11" s="53">
        <v>100</v>
      </c>
      <c r="F11" s="55">
        <f>E11/SUM(E11:E12)</f>
        <v>0.37313432835820898</v>
      </c>
      <c r="G11" s="53">
        <v>68</v>
      </c>
      <c r="H11" s="55">
        <f>G11/SUM(G11:G12)</f>
        <v>0.27983539094650206</v>
      </c>
      <c r="I11" s="53">
        <v>77</v>
      </c>
      <c r="J11" s="55">
        <f>I11/SUM(I11:I12)</f>
        <v>0.32627118644067798</v>
      </c>
      <c r="K11" s="53">
        <v>72</v>
      </c>
      <c r="L11" s="55">
        <f>K11/SUM(K11:K12)</f>
        <v>0.30638297872340425</v>
      </c>
      <c r="M11" s="53">
        <v>83</v>
      </c>
      <c r="N11" s="55">
        <f>M11/SUM(M11:M12)</f>
        <v>0.37219730941704038</v>
      </c>
      <c r="O11" s="53">
        <v>69</v>
      </c>
      <c r="P11" s="55">
        <f>O11/SUM(O11:O12)</f>
        <v>0.30666666666666664</v>
      </c>
      <c r="Q11" s="53">
        <v>66</v>
      </c>
      <c r="R11" s="55">
        <f>Q11/SUM(Q11:Q12)</f>
        <v>0.30136986301369861</v>
      </c>
      <c r="S11" s="53">
        <v>74</v>
      </c>
      <c r="T11" s="55">
        <f>S11/SUM(S11:S12)</f>
        <v>0.35922330097087379</v>
      </c>
      <c r="U11" s="53"/>
      <c r="V11" s="55" t="e">
        <f>U11/SUM(U11:U12)</f>
        <v>#DIV/0!</v>
      </c>
    </row>
    <row r="12" spans="1:22" ht="15.75" thickBot="1" x14ac:dyDescent="0.3">
      <c r="A12" s="53"/>
      <c r="B12" s="54" t="s">
        <v>78</v>
      </c>
      <c r="C12" s="53">
        <v>173</v>
      </c>
      <c r="D12" s="55">
        <f>C12/SUM(C11:C12)</f>
        <v>0.66283524904214564</v>
      </c>
      <c r="E12" s="53">
        <v>168</v>
      </c>
      <c r="F12" s="55">
        <f>E12/SUM(E11:E12)</f>
        <v>0.62686567164179108</v>
      </c>
      <c r="G12" s="53">
        <v>175</v>
      </c>
      <c r="H12" s="55">
        <f>G12/SUM(G11:G12)</f>
        <v>0.72016460905349799</v>
      </c>
      <c r="I12" s="53">
        <v>159</v>
      </c>
      <c r="J12" s="55">
        <f>I12/SUM(I11:I12)</f>
        <v>0.67372881355932202</v>
      </c>
      <c r="K12" s="53">
        <v>163</v>
      </c>
      <c r="L12" s="55">
        <f>K12/SUM(K11:K12)</f>
        <v>0.69361702127659575</v>
      </c>
      <c r="M12" s="53">
        <v>140</v>
      </c>
      <c r="N12" s="55">
        <f>M12/SUM(M11:M12)</f>
        <v>0.62780269058295968</v>
      </c>
      <c r="O12" s="53">
        <v>156</v>
      </c>
      <c r="P12" s="55">
        <f>O12/SUM(O11:O12)</f>
        <v>0.69333333333333336</v>
      </c>
      <c r="Q12" s="53">
        <v>153</v>
      </c>
      <c r="R12" s="55">
        <f>Q12/SUM(Q11:Q12)</f>
        <v>0.69863013698630139</v>
      </c>
      <c r="S12" s="53">
        <v>132</v>
      </c>
      <c r="T12" s="55">
        <f>S12/SUM(S11:S12)</f>
        <v>0.64077669902912626</v>
      </c>
      <c r="U12" s="53"/>
      <c r="V12" s="55" t="e">
        <f>U12/SUM(U11:U12)</f>
        <v>#DIV/0!</v>
      </c>
    </row>
    <row r="13" spans="1:22" ht="15.75" thickBot="1" x14ac:dyDescent="0.3">
      <c r="A13" s="8" t="s">
        <v>66</v>
      </c>
      <c r="B13" s="52" t="s">
        <v>77</v>
      </c>
      <c r="C13" s="8">
        <v>137</v>
      </c>
      <c r="D13" s="35">
        <f>C13/SUM(C13:C14)</f>
        <v>0.3120728929384966</v>
      </c>
      <c r="E13" s="8">
        <v>122</v>
      </c>
      <c r="F13" s="35">
        <f>E13/SUM(E13:E14)</f>
        <v>0.30423940149625933</v>
      </c>
      <c r="G13" s="8">
        <v>133</v>
      </c>
      <c r="H13" s="35">
        <f>G13/SUM(G13:G14)</f>
        <v>0.32281553398058255</v>
      </c>
      <c r="I13" s="8">
        <v>110</v>
      </c>
      <c r="J13" s="35">
        <f>I13/SUM(I13:I14)</f>
        <v>0.29569892473118281</v>
      </c>
      <c r="K13" s="8">
        <v>111</v>
      </c>
      <c r="L13" s="35">
        <f>K13/SUM(K13:K14)</f>
        <v>0.29919137466307277</v>
      </c>
      <c r="M13" s="8">
        <v>111</v>
      </c>
      <c r="N13" s="35">
        <f>M13/SUM(M13:M14)</f>
        <v>0.2868217054263566</v>
      </c>
      <c r="O13" s="8">
        <v>121</v>
      </c>
      <c r="P13" s="35">
        <f>O13/SUM(O13:O14)</f>
        <v>0.34971098265895956</v>
      </c>
      <c r="Q13" s="8">
        <v>116</v>
      </c>
      <c r="R13" s="35">
        <f>Q13/SUM(Q13:Q14)</f>
        <v>0.30366492146596857</v>
      </c>
      <c r="S13" s="8">
        <v>86</v>
      </c>
      <c r="T13" s="35">
        <f>S13/SUM(S13:S14)</f>
        <v>0.26380368098159507</v>
      </c>
      <c r="U13" s="8"/>
      <c r="V13" s="35" t="e">
        <f>U13/SUM(U13:U14)</f>
        <v>#DIV/0!</v>
      </c>
    </row>
    <row r="14" spans="1:22" ht="15.75" thickBot="1" x14ac:dyDescent="0.3">
      <c r="A14" s="8"/>
      <c r="B14" s="52" t="s">
        <v>78</v>
      </c>
      <c r="C14" s="8">
        <v>302</v>
      </c>
      <c r="D14" s="35">
        <f>C14/SUM(C13:C14)</f>
        <v>0.6879271070615034</v>
      </c>
      <c r="E14" s="8">
        <v>279</v>
      </c>
      <c r="F14" s="35">
        <f>E14/SUM(E13:E14)</f>
        <v>0.69576059850374061</v>
      </c>
      <c r="G14" s="8">
        <v>279</v>
      </c>
      <c r="H14" s="35">
        <f>G14/SUM(G13:G14)</f>
        <v>0.67718446601941751</v>
      </c>
      <c r="I14" s="8">
        <v>262</v>
      </c>
      <c r="J14" s="35">
        <f>I14/SUM(I13:I14)</f>
        <v>0.70430107526881724</v>
      </c>
      <c r="K14" s="8">
        <v>260</v>
      </c>
      <c r="L14" s="35">
        <f>K14/SUM(K13:K14)</f>
        <v>0.70080862533692723</v>
      </c>
      <c r="M14" s="8">
        <v>276</v>
      </c>
      <c r="N14" s="35">
        <f>M14/SUM(M13:M14)</f>
        <v>0.71317829457364346</v>
      </c>
      <c r="O14" s="8">
        <v>225</v>
      </c>
      <c r="P14" s="35">
        <f>O14/SUM(O13:O14)</f>
        <v>0.6502890173410405</v>
      </c>
      <c r="Q14" s="8">
        <v>266</v>
      </c>
      <c r="R14" s="35">
        <f>Q14/SUM(Q13:Q14)</f>
        <v>0.69633507853403143</v>
      </c>
      <c r="S14" s="8">
        <v>240</v>
      </c>
      <c r="T14" s="35">
        <f>S14/SUM(S13:S14)</f>
        <v>0.73619631901840488</v>
      </c>
      <c r="U14" s="8"/>
      <c r="V14" s="35" t="e">
        <f>U14/SUM(U13:U14)</f>
        <v>#DIV/0!</v>
      </c>
    </row>
    <row r="15" spans="1:22" ht="15.75" thickBot="1" x14ac:dyDescent="0.3">
      <c r="A15" s="53" t="s">
        <v>59</v>
      </c>
      <c r="B15" s="54" t="s">
        <v>77</v>
      </c>
      <c r="C15" s="53">
        <f>SUM(C13,C11,C9,C7)</f>
        <v>385</v>
      </c>
      <c r="D15" s="55">
        <f>C15/C$17</f>
        <v>0.35159817351598172</v>
      </c>
      <c r="E15" s="53">
        <f>SUM(E13,E11,E9,E7)</f>
        <v>368</v>
      </c>
      <c r="F15" s="55">
        <f>E15/E$17</f>
        <v>0.35867446393762181</v>
      </c>
      <c r="G15" s="53">
        <f>SUM(G13,G11,G9,G7)</f>
        <v>340</v>
      </c>
      <c r="H15" s="55">
        <f>G15/G$17</f>
        <v>0.34482758620689657</v>
      </c>
      <c r="I15" s="53">
        <f>SUM(I13,I11,I9,I7)</f>
        <v>326</v>
      </c>
      <c r="J15" s="55">
        <f>I15/I$17</f>
        <v>0.33608247422680415</v>
      </c>
      <c r="K15" s="53">
        <f>SUM(K13,K11,K9,K7)</f>
        <v>333</v>
      </c>
      <c r="L15" s="55">
        <f>K15/K$17</f>
        <v>0.33134328358208953</v>
      </c>
      <c r="M15" s="53">
        <f>SUM(M13,M11,M9,M7)</f>
        <v>333</v>
      </c>
      <c r="N15" s="55">
        <f>M15/M$17</f>
        <v>0.33910386965376782</v>
      </c>
      <c r="O15" s="53">
        <f>SUM(O13,O11,O9,O7)</f>
        <v>322</v>
      </c>
      <c r="P15" s="55">
        <f>O15/O$17</f>
        <v>0.35540838852097129</v>
      </c>
      <c r="Q15" s="53">
        <f>SUM(Q13,Q11,Q9,Q7)</f>
        <v>317</v>
      </c>
      <c r="R15" s="55">
        <f>Q15/Q$17</f>
        <v>0.34950385887541346</v>
      </c>
      <c r="S15" s="53">
        <f>SUM(S13,S11,S9,S7)</f>
        <v>288</v>
      </c>
      <c r="T15" s="55">
        <f>S15/S$17</f>
        <v>0.35337423312883437</v>
      </c>
      <c r="U15" s="53">
        <f>SUM(U13,U11,U9,U7)</f>
        <v>0</v>
      </c>
      <c r="V15" s="55" t="e">
        <f>U15/U$17</f>
        <v>#DIV/0!</v>
      </c>
    </row>
    <row r="16" spans="1:22" ht="15.75" thickBot="1" x14ac:dyDescent="0.3">
      <c r="A16" s="53"/>
      <c r="B16" s="54" t="s">
        <v>78</v>
      </c>
      <c r="C16" s="53">
        <f>SUM(C14,C12,C10,C8)</f>
        <v>710</v>
      </c>
      <c r="D16" s="55">
        <f>C16/C$17</f>
        <v>0.64840182648401823</v>
      </c>
      <c r="E16" s="53">
        <f>SUM(E14,E12,E10,E8)</f>
        <v>658</v>
      </c>
      <c r="F16" s="55">
        <f>E16/E$17</f>
        <v>0.64132553606237819</v>
      </c>
      <c r="G16" s="53">
        <f>SUM(G14,G12,G10,G8)</f>
        <v>646</v>
      </c>
      <c r="H16" s="55">
        <f>G16/G$17</f>
        <v>0.65517241379310343</v>
      </c>
      <c r="I16" s="53">
        <f>SUM(I14,I12,I10,I8)</f>
        <v>644</v>
      </c>
      <c r="J16" s="55">
        <f>I16/I$17</f>
        <v>0.66391752577319585</v>
      </c>
      <c r="K16" s="53">
        <f>SUM(K14,K12,K10,K8)</f>
        <v>672</v>
      </c>
      <c r="L16" s="55">
        <f>K16/K$17</f>
        <v>0.66865671641791047</v>
      </c>
      <c r="M16" s="53">
        <f>SUM(M14,M12,M10,M8)</f>
        <v>649</v>
      </c>
      <c r="N16" s="55">
        <f>M16/M$17</f>
        <v>0.66089613034623218</v>
      </c>
      <c r="O16" s="53">
        <f>SUM(O14,O12,O10,O8)</f>
        <v>584</v>
      </c>
      <c r="P16" s="55">
        <f>O16/O$17</f>
        <v>0.64459161147902866</v>
      </c>
      <c r="Q16" s="53">
        <f>SUM(Q14,Q12,Q10,Q8)</f>
        <v>590</v>
      </c>
      <c r="R16" s="55">
        <f>Q16/Q$17</f>
        <v>0.65049614112458654</v>
      </c>
      <c r="S16" s="53">
        <f>SUM(S14,S12,S10,S8)</f>
        <v>527</v>
      </c>
      <c r="T16" s="55">
        <f>S16/S$17</f>
        <v>0.64662576687116569</v>
      </c>
      <c r="U16" s="53">
        <f>SUM(U14,U12,U10,U8)</f>
        <v>0</v>
      </c>
      <c r="V16" s="55" t="e">
        <f>U16/U$17</f>
        <v>#DIV/0!</v>
      </c>
    </row>
    <row r="17" spans="1:22" ht="15.75" thickBot="1" x14ac:dyDescent="0.3">
      <c r="A17" s="53"/>
      <c r="B17" s="54" t="s">
        <v>79</v>
      </c>
      <c r="C17" s="53">
        <f>SUM(C15:C16)</f>
        <v>1095</v>
      </c>
      <c r="D17" s="55"/>
      <c r="E17" s="53">
        <f>SUM(E15:E16)</f>
        <v>1026</v>
      </c>
      <c r="F17" s="55"/>
      <c r="G17" s="53">
        <f>SUM(G15:G16)</f>
        <v>986</v>
      </c>
      <c r="H17" s="55"/>
      <c r="I17" s="53">
        <f>SUM(I15:I16)</f>
        <v>970</v>
      </c>
      <c r="J17" s="55"/>
      <c r="K17" s="53">
        <f>SUM(K15:K16)</f>
        <v>1005</v>
      </c>
      <c r="L17" s="55"/>
      <c r="M17" s="53">
        <f>SUM(M15:M16)</f>
        <v>982</v>
      </c>
      <c r="N17" s="55"/>
      <c r="O17" s="53">
        <f>SUM(O15:O16)</f>
        <v>906</v>
      </c>
      <c r="P17" s="55"/>
      <c r="Q17" s="53">
        <f>SUM(Q15:Q16)</f>
        <v>907</v>
      </c>
      <c r="R17" s="55"/>
      <c r="S17" s="53">
        <f>SUM(S15:S16)</f>
        <v>815</v>
      </c>
      <c r="T17" s="55"/>
      <c r="U17" s="53">
        <f>SUM(U15:U16)</f>
        <v>0</v>
      </c>
      <c r="V17" s="55"/>
    </row>
  </sheetData>
  <mergeCells count="13">
    <mergeCell ref="A1:F1"/>
    <mergeCell ref="C4:V4"/>
    <mergeCell ref="B4:B6"/>
    <mergeCell ref="Q5:R5"/>
    <mergeCell ref="S5:T5"/>
    <mergeCell ref="U5:V5"/>
    <mergeCell ref="C5:D5"/>
    <mergeCell ref="E5:F5"/>
    <mergeCell ref="G5:H5"/>
    <mergeCell ref="I5:J5"/>
    <mergeCell ref="K5:L5"/>
    <mergeCell ref="M5:N5"/>
    <mergeCell ref="O5:P5"/>
  </mergeCells>
  <hyperlinks>
    <hyperlink ref="G1" location="'Table of Contents'!A1" display="ToC"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3"/>
  <sheetViews>
    <sheetView topLeftCell="A8" workbookViewId="0">
      <selection activeCell="A6" sqref="A6"/>
    </sheetView>
  </sheetViews>
  <sheetFormatPr defaultRowHeight="15" x14ac:dyDescent="0.25"/>
  <cols>
    <col min="1" max="1" width="29.28515625" bestFit="1" customWidth="1"/>
  </cols>
  <sheetData>
    <row r="1" spans="1:13" ht="21" x14ac:dyDescent="0.35">
      <c r="A1" s="120" t="s">
        <v>333</v>
      </c>
      <c r="B1" s="120"/>
      <c r="C1" s="120"/>
      <c r="D1" s="120"/>
      <c r="E1" s="120"/>
      <c r="F1" s="120"/>
      <c r="G1" s="86" t="s">
        <v>433</v>
      </c>
    </row>
    <row r="2" spans="1:13" ht="21" x14ac:dyDescent="0.35">
      <c r="A2" s="45" t="s">
        <v>343</v>
      </c>
      <c r="B2" s="45"/>
      <c r="C2" s="45"/>
      <c r="D2" s="45"/>
      <c r="E2" s="45"/>
      <c r="F2" s="45"/>
    </row>
    <row r="3" spans="1:13" ht="15.75" thickBot="1" x14ac:dyDescent="0.3"/>
    <row r="4" spans="1:13" ht="15.75" thickBot="1" x14ac:dyDescent="0.3">
      <c r="A4" s="99" t="s">
        <v>455</v>
      </c>
      <c r="B4" s="99">
        <v>2013</v>
      </c>
      <c r="C4" s="99">
        <v>2014</v>
      </c>
      <c r="D4" s="99">
        <v>2015</v>
      </c>
      <c r="E4" s="99">
        <v>2016</v>
      </c>
      <c r="F4" s="99">
        <v>2017</v>
      </c>
      <c r="G4" s="99">
        <v>2018</v>
      </c>
      <c r="H4" s="99">
        <v>2019</v>
      </c>
      <c r="I4" s="99">
        <v>2020</v>
      </c>
      <c r="J4" s="99">
        <v>2021</v>
      </c>
    </row>
    <row r="5" spans="1:13" ht="15.75" thickBot="1" x14ac:dyDescent="0.3">
      <c r="A5" s="102" t="s">
        <v>81</v>
      </c>
      <c r="B5" s="8">
        <v>63</v>
      </c>
      <c r="C5" s="8">
        <v>51</v>
      </c>
      <c r="D5" s="8">
        <v>50</v>
      </c>
      <c r="E5" s="8">
        <v>51</v>
      </c>
      <c r="F5" s="8">
        <v>59</v>
      </c>
      <c r="G5" s="8">
        <v>48</v>
      </c>
      <c r="H5" s="8">
        <v>44</v>
      </c>
      <c r="I5" s="8">
        <v>45</v>
      </c>
      <c r="J5" s="8">
        <v>36</v>
      </c>
    </row>
    <row r="6" spans="1:13" ht="15.75" thickBot="1" x14ac:dyDescent="0.3">
      <c r="A6" s="102" t="s">
        <v>82</v>
      </c>
      <c r="B6" s="8">
        <v>60</v>
      </c>
      <c r="C6" s="8">
        <v>44</v>
      </c>
      <c r="D6" s="8">
        <v>51</v>
      </c>
      <c r="E6" s="8">
        <v>50</v>
      </c>
      <c r="F6" s="8">
        <v>57</v>
      </c>
      <c r="G6" s="8">
        <v>69</v>
      </c>
      <c r="H6" s="8">
        <v>51</v>
      </c>
      <c r="I6" s="8">
        <v>50</v>
      </c>
      <c r="J6" s="8">
        <v>48</v>
      </c>
    </row>
    <row r="7" spans="1:13" ht="15.75" thickBot="1" x14ac:dyDescent="0.3">
      <c r="A7" s="102" t="s">
        <v>83</v>
      </c>
      <c r="B7" s="8">
        <v>137</v>
      </c>
      <c r="C7" s="8">
        <v>139</v>
      </c>
      <c r="D7" s="8">
        <v>133</v>
      </c>
      <c r="E7" s="8">
        <v>134</v>
      </c>
      <c r="F7" s="8">
        <v>146</v>
      </c>
      <c r="G7" s="8">
        <v>130</v>
      </c>
      <c r="H7" s="8">
        <v>123</v>
      </c>
      <c r="I7" s="8">
        <v>100</v>
      </c>
      <c r="J7" s="8">
        <v>70</v>
      </c>
    </row>
    <row r="8" spans="1:13" ht="15.75" thickBot="1" x14ac:dyDescent="0.3">
      <c r="A8" s="102" t="s">
        <v>84</v>
      </c>
      <c r="B8" s="8">
        <v>11</v>
      </c>
      <c r="C8" s="8">
        <v>10</v>
      </c>
      <c r="D8" s="8">
        <v>10</v>
      </c>
      <c r="E8" s="8">
        <v>12</v>
      </c>
      <c r="F8" s="8">
        <v>12</v>
      </c>
      <c r="G8" s="8">
        <v>8</v>
      </c>
      <c r="H8" s="8">
        <v>12</v>
      </c>
      <c r="I8" s="8">
        <v>17</v>
      </c>
      <c r="J8" s="8">
        <v>15</v>
      </c>
    </row>
    <row r="9" spans="1:13" ht="15.75" thickBot="1" x14ac:dyDescent="0.3">
      <c r="A9" s="102" t="s">
        <v>85</v>
      </c>
      <c r="B9" s="8">
        <v>4</v>
      </c>
      <c r="C9" s="8">
        <v>1</v>
      </c>
      <c r="D9" s="8">
        <v>0</v>
      </c>
      <c r="E9" s="8">
        <v>1</v>
      </c>
      <c r="F9" s="8">
        <v>0</v>
      </c>
      <c r="G9" s="8">
        <v>1</v>
      </c>
      <c r="H9" s="8">
        <v>3</v>
      </c>
      <c r="I9" s="8">
        <v>3</v>
      </c>
      <c r="J9" s="8">
        <v>4</v>
      </c>
      <c r="M9" s="12"/>
    </row>
    <row r="10" spans="1:13" ht="15.75" thickBot="1" x14ac:dyDescent="0.3">
      <c r="A10" s="74" t="s">
        <v>86</v>
      </c>
      <c r="B10" s="8">
        <v>275</v>
      </c>
      <c r="C10" s="8">
        <v>245</v>
      </c>
      <c r="D10" s="8">
        <v>244</v>
      </c>
      <c r="E10" s="8">
        <v>248</v>
      </c>
      <c r="F10" s="8">
        <v>274</v>
      </c>
      <c r="G10" s="8">
        <v>256</v>
      </c>
      <c r="H10" s="8">
        <v>233</v>
      </c>
      <c r="I10" s="8">
        <v>215</v>
      </c>
      <c r="J10" s="8">
        <v>173</v>
      </c>
    </row>
    <row r="11" spans="1:13" ht="15.75" thickBot="1" x14ac:dyDescent="0.3">
      <c r="A11" s="102" t="s">
        <v>87</v>
      </c>
      <c r="B11" s="35">
        <v>0.25091240875912407</v>
      </c>
      <c r="C11" s="35">
        <v>0.23832684824902725</v>
      </c>
      <c r="D11" s="35">
        <v>0.24746450304259635</v>
      </c>
      <c r="E11" s="35">
        <v>0.25567010309278349</v>
      </c>
      <c r="F11" s="35">
        <v>0.27155599603567887</v>
      </c>
      <c r="G11" s="35">
        <v>0.26069246435845211</v>
      </c>
      <c r="H11" s="35">
        <v>0.25717439293598232</v>
      </c>
      <c r="I11" s="35">
        <v>0.23704520396912901</v>
      </c>
      <c r="J11" s="21">
        <v>0.21226993865030674</v>
      </c>
    </row>
    <row r="12" spans="1:13" ht="15.75" thickBot="1" x14ac:dyDescent="0.3">
      <c r="A12" s="46"/>
      <c r="B12" s="8"/>
      <c r="C12" s="8"/>
      <c r="D12" s="8"/>
      <c r="E12" s="8"/>
      <c r="F12" s="8"/>
      <c r="G12" s="8"/>
      <c r="H12" s="8"/>
      <c r="I12" s="8"/>
      <c r="J12" s="8"/>
    </row>
    <row r="13" spans="1:13" ht="15.75" thickBot="1" x14ac:dyDescent="0.3">
      <c r="A13" s="102" t="s">
        <v>88</v>
      </c>
      <c r="B13" s="8">
        <v>724</v>
      </c>
      <c r="C13" s="8">
        <v>680</v>
      </c>
      <c r="D13" s="8">
        <v>641</v>
      </c>
      <c r="E13" s="8">
        <v>604</v>
      </c>
      <c r="F13" s="8">
        <v>629</v>
      </c>
      <c r="G13" s="8">
        <v>622</v>
      </c>
      <c r="H13" s="8">
        <v>581</v>
      </c>
      <c r="I13" s="8">
        <v>597</v>
      </c>
      <c r="J13" s="8">
        <v>540</v>
      </c>
    </row>
    <row r="14" spans="1:13" ht="15.75" thickBot="1" x14ac:dyDescent="0.3">
      <c r="A14" s="102" t="s">
        <v>89</v>
      </c>
      <c r="B14" s="35">
        <v>0.66058394160583944</v>
      </c>
      <c r="C14" s="35">
        <v>0.66147859922178986</v>
      </c>
      <c r="D14" s="35">
        <v>0.65010141987829617</v>
      </c>
      <c r="E14" s="35">
        <v>0.62268041237113403</v>
      </c>
      <c r="F14" s="35">
        <v>0.62338949454905845</v>
      </c>
      <c r="G14" s="35">
        <v>0.63340122199592663</v>
      </c>
      <c r="H14" s="35">
        <v>0.64128035320088306</v>
      </c>
      <c r="I14" s="35">
        <v>0.65821389195148838</v>
      </c>
      <c r="J14" s="21">
        <v>0.66257668711656437</v>
      </c>
    </row>
    <row r="15" spans="1:13" ht="15.75" thickBot="1" x14ac:dyDescent="0.3">
      <c r="A15" s="46"/>
      <c r="B15" s="8"/>
      <c r="C15" s="8"/>
      <c r="D15" s="8"/>
      <c r="E15" s="8"/>
      <c r="F15" s="8"/>
      <c r="G15" s="8"/>
      <c r="H15" s="8"/>
      <c r="I15" s="8"/>
      <c r="J15" s="8"/>
    </row>
    <row r="16" spans="1:13" ht="15.75" thickBot="1" x14ac:dyDescent="0.3">
      <c r="A16" s="103" t="s">
        <v>90</v>
      </c>
      <c r="B16" s="8">
        <v>27</v>
      </c>
      <c r="C16" s="8">
        <v>29</v>
      </c>
      <c r="D16" s="8">
        <v>24</v>
      </c>
      <c r="E16" s="8">
        <v>20</v>
      </c>
      <c r="F16" s="8">
        <v>13</v>
      </c>
      <c r="G16" s="8">
        <v>12</v>
      </c>
      <c r="H16" s="8">
        <v>13</v>
      </c>
      <c r="I16" s="8">
        <v>15</v>
      </c>
      <c r="J16" s="8">
        <v>26</v>
      </c>
    </row>
    <row r="17" spans="1:10" ht="15.75" thickBot="1" x14ac:dyDescent="0.3">
      <c r="A17" s="103" t="s">
        <v>91</v>
      </c>
      <c r="B17" s="35">
        <v>2.4635036496350366E-2</v>
      </c>
      <c r="C17" s="35">
        <v>2.821011673151751E-2</v>
      </c>
      <c r="D17" s="35">
        <v>2.434077079107505E-2</v>
      </c>
      <c r="E17" s="35">
        <v>2.0618556701030927E-2</v>
      </c>
      <c r="F17" s="35">
        <v>1.288404360753221E-2</v>
      </c>
      <c r="G17" s="35">
        <v>1.2219959266802444E-2</v>
      </c>
      <c r="H17" s="35">
        <v>1.434878587196468E-2</v>
      </c>
      <c r="I17" s="35">
        <v>1.6538037486218304E-2</v>
      </c>
      <c r="J17" s="21">
        <v>3.1901840490797549E-2</v>
      </c>
    </row>
    <row r="18" spans="1:10" ht="15.75" thickBot="1" x14ac:dyDescent="0.3">
      <c r="A18" s="103" t="s">
        <v>95</v>
      </c>
      <c r="B18" s="8">
        <v>70</v>
      </c>
      <c r="C18" s="8">
        <v>74</v>
      </c>
      <c r="D18" s="8">
        <v>77</v>
      </c>
      <c r="E18" s="8">
        <v>98</v>
      </c>
      <c r="F18" s="8">
        <v>93</v>
      </c>
      <c r="G18" s="8">
        <v>92</v>
      </c>
      <c r="H18" s="8">
        <v>79</v>
      </c>
      <c r="I18" s="8">
        <v>80</v>
      </c>
      <c r="J18" s="8">
        <v>76</v>
      </c>
    </row>
    <row r="19" spans="1:10" ht="15.75" thickBot="1" x14ac:dyDescent="0.3">
      <c r="A19" s="103" t="s">
        <v>92</v>
      </c>
      <c r="B19" s="8">
        <v>1</v>
      </c>
      <c r="C19" s="8">
        <v>5</v>
      </c>
      <c r="D19" s="8">
        <v>10</v>
      </c>
      <c r="E19" s="8">
        <v>13</v>
      </c>
      <c r="F19" s="8">
        <v>14</v>
      </c>
      <c r="G19" s="8">
        <v>19</v>
      </c>
      <c r="H19" s="8">
        <v>26</v>
      </c>
      <c r="I19" s="8">
        <v>28</v>
      </c>
      <c r="J19" s="8">
        <v>23</v>
      </c>
    </row>
    <row r="20" spans="1:10" ht="15.75" thickBot="1" x14ac:dyDescent="0.3">
      <c r="A20" s="103" t="s">
        <v>93</v>
      </c>
      <c r="B20" s="8">
        <v>69</v>
      </c>
      <c r="C20" s="8">
        <v>69</v>
      </c>
      <c r="D20" s="8">
        <v>67</v>
      </c>
      <c r="E20" s="8">
        <v>85</v>
      </c>
      <c r="F20" s="8">
        <v>79</v>
      </c>
      <c r="G20" s="8">
        <v>73</v>
      </c>
      <c r="H20" s="8">
        <v>53</v>
      </c>
      <c r="I20" s="8">
        <v>52</v>
      </c>
      <c r="J20" s="8">
        <v>53</v>
      </c>
    </row>
    <row r="21" spans="1:10" ht="15.75" thickBot="1" x14ac:dyDescent="0.3">
      <c r="A21" s="102" t="s">
        <v>94</v>
      </c>
      <c r="B21" s="35">
        <v>6.3868613138686137E-2</v>
      </c>
      <c r="C21" s="35">
        <v>7.1984435797665364E-2</v>
      </c>
      <c r="D21" s="35">
        <v>7.809330628803246E-2</v>
      </c>
      <c r="E21" s="35">
        <v>0.10103092783505155</v>
      </c>
      <c r="F21" s="35">
        <v>9.2170465807730431E-2</v>
      </c>
      <c r="G21" s="35">
        <v>9.368635437881874E-2</v>
      </c>
      <c r="H21" s="35">
        <v>8.7196467991169979E-2</v>
      </c>
      <c r="I21" s="35">
        <v>8.8202866593164272E-2</v>
      </c>
      <c r="J21" s="21">
        <v>9.3251533742331291E-2</v>
      </c>
    </row>
    <row r="22" spans="1:10" ht="15.75" thickBot="1" x14ac:dyDescent="0.3">
      <c r="A22" s="46"/>
      <c r="B22" s="8"/>
      <c r="C22" s="8"/>
      <c r="D22" s="8"/>
      <c r="E22" s="8"/>
      <c r="F22" s="8"/>
      <c r="G22" s="8"/>
      <c r="H22" s="8"/>
      <c r="I22" s="8"/>
      <c r="J22" s="8"/>
    </row>
    <row r="23" spans="1:10" ht="15.75" thickBot="1" x14ac:dyDescent="0.3">
      <c r="A23" s="102" t="s">
        <v>59</v>
      </c>
      <c r="B23" s="8">
        <v>1096</v>
      </c>
      <c r="C23" s="8">
        <v>1028</v>
      </c>
      <c r="D23" s="8">
        <v>986</v>
      </c>
      <c r="E23" s="8">
        <v>970</v>
      </c>
      <c r="F23" s="8">
        <v>1009</v>
      </c>
      <c r="G23" s="8">
        <v>982</v>
      </c>
      <c r="H23" s="8">
        <v>906</v>
      </c>
      <c r="I23" s="8">
        <v>907</v>
      </c>
      <c r="J23" s="8">
        <v>815</v>
      </c>
    </row>
  </sheetData>
  <mergeCells count="1">
    <mergeCell ref="A1:F1"/>
  </mergeCells>
  <hyperlinks>
    <hyperlink ref="G1" location="'Table of Contents'!A1" display="ToC"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39"/>
  <sheetViews>
    <sheetView topLeftCell="A17" workbookViewId="0">
      <selection activeCell="F2" sqref="F2"/>
    </sheetView>
  </sheetViews>
  <sheetFormatPr defaultRowHeight="15" x14ac:dyDescent="0.25"/>
  <cols>
    <col min="1" max="1" width="21.7109375" customWidth="1"/>
    <col min="13" max="13" width="21.140625" customWidth="1"/>
  </cols>
  <sheetData>
    <row r="1" spans="1:22" ht="21" x14ac:dyDescent="0.35">
      <c r="A1" s="120" t="s">
        <v>333</v>
      </c>
      <c r="B1" s="120"/>
      <c r="C1" s="120"/>
      <c r="D1" s="120"/>
      <c r="E1" s="120"/>
      <c r="F1" s="120"/>
      <c r="G1" s="86" t="s">
        <v>433</v>
      </c>
    </row>
    <row r="2" spans="1:22" ht="21" x14ac:dyDescent="0.35">
      <c r="A2" s="120" t="s">
        <v>344</v>
      </c>
      <c r="B2" s="120"/>
      <c r="C2" s="120"/>
      <c r="D2" s="120"/>
      <c r="E2" s="120"/>
      <c r="F2" s="45"/>
    </row>
    <row r="4" spans="1:22" ht="15.75" thickBot="1" x14ac:dyDescent="0.3">
      <c r="A4" s="56" t="s">
        <v>97</v>
      </c>
      <c r="M4" s="56" t="s">
        <v>243</v>
      </c>
    </row>
    <row r="5" spans="1:22" ht="15.75" thickBot="1" x14ac:dyDescent="0.3">
      <c r="A5" s="148" t="s">
        <v>242</v>
      </c>
      <c r="B5" s="149"/>
      <c r="C5" s="149"/>
      <c r="D5" s="149"/>
      <c r="E5" s="149"/>
      <c r="F5" s="149"/>
      <c r="G5" s="149"/>
      <c r="H5" s="149"/>
      <c r="I5" s="149"/>
      <c r="J5" s="150"/>
      <c r="M5" s="148" t="s">
        <v>242</v>
      </c>
      <c r="N5" s="149"/>
      <c r="O5" s="149"/>
      <c r="P5" s="149"/>
      <c r="Q5" s="149"/>
      <c r="R5" s="149"/>
      <c r="S5" s="149"/>
      <c r="T5" s="149"/>
      <c r="U5" s="149"/>
      <c r="V5" s="150"/>
    </row>
    <row r="6" spans="1:22" ht="15.75" thickBot="1" x14ac:dyDescent="0.3">
      <c r="A6" s="53"/>
      <c r="B6" s="53"/>
      <c r="C6" s="53"/>
      <c r="D6" s="53"/>
      <c r="E6" s="53"/>
      <c r="F6" s="53"/>
      <c r="G6" s="53"/>
      <c r="H6" s="53"/>
      <c r="I6" s="53"/>
      <c r="J6" s="53"/>
      <c r="M6" s="53"/>
      <c r="N6" s="53"/>
      <c r="O6" s="53"/>
      <c r="P6" s="53"/>
      <c r="Q6" s="53"/>
      <c r="R6" s="53"/>
      <c r="S6" s="53"/>
      <c r="T6" s="53"/>
      <c r="U6" s="53"/>
      <c r="V6" s="53"/>
    </row>
    <row r="7" spans="1:22" ht="15.75" thickBot="1" x14ac:dyDescent="0.3">
      <c r="A7" s="46" t="s">
        <v>124</v>
      </c>
      <c r="B7" s="8">
        <v>2013</v>
      </c>
      <c r="C7" s="8">
        <v>2014</v>
      </c>
      <c r="D7" s="8">
        <v>2015</v>
      </c>
      <c r="E7" s="8">
        <v>2016</v>
      </c>
      <c r="F7" s="8">
        <v>2017</v>
      </c>
      <c r="G7" s="8">
        <v>2018</v>
      </c>
      <c r="H7" s="8">
        <v>2019</v>
      </c>
      <c r="I7" s="8">
        <v>2020</v>
      </c>
      <c r="J7" s="8">
        <v>2021</v>
      </c>
      <c r="M7" s="46" t="s">
        <v>124</v>
      </c>
      <c r="N7" s="8">
        <v>2013</v>
      </c>
      <c r="O7" s="8">
        <v>2014</v>
      </c>
      <c r="P7" s="8">
        <v>2015</v>
      </c>
      <c r="Q7" s="8">
        <v>2016</v>
      </c>
      <c r="R7" s="8">
        <v>2017</v>
      </c>
      <c r="S7" s="8">
        <v>2018</v>
      </c>
      <c r="T7" s="8">
        <v>2019</v>
      </c>
      <c r="U7" s="8">
        <v>2020</v>
      </c>
      <c r="V7" s="8">
        <v>2021</v>
      </c>
    </row>
    <row r="8" spans="1:22" ht="15.75" thickBot="1" x14ac:dyDescent="0.3">
      <c r="A8" s="46" t="s">
        <v>228</v>
      </c>
      <c r="B8" s="8">
        <v>624</v>
      </c>
      <c r="C8" s="8">
        <v>598</v>
      </c>
      <c r="D8" s="8">
        <v>562</v>
      </c>
      <c r="E8" s="8">
        <v>579</v>
      </c>
      <c r="F8" s="8">
        <v>534</v>
      </c>
      <c r="G8" s="8">
        <v>499</v>
      </c>
      <c r="H8" s="8">
        <v>442</v>
      </c>
      <c r="I8" s="8">
        <v>389</v>
      </c>
      <c r="J8" s="8">
        <v>337</v>
      </c>
      <c r="M8" s="46" t="s">
        <v>228</v>
      </c>
      <c r="N8" s="35">
        <f t="shared" ref="N8:Q8" si="0">B8/SUM(B$8:B$20)</f>
        <v>0.46567164179104475</v>
      </c>
      <c r="O8" s="35">
        <f t="shared" si="0"/>
        <v>0.47049567269866249</v>
      </c>
      <c r="P8" s="35">
        <f t="shared" ref="P8:P20" si="1">D8/SUM(D$8:D$20)</f>
        <v>0.46639004149377594</v>
      </c>
      <c r="Q8" s="35">
        <f t="shared" si="0"/>
        <v>0.47970173985086995</v>
      </c>
      <c r="R8" s="35">
        <f>F8/SUM(F$8:F$20)</f>
        <v>0.44723618090452261</v>
      </c>
      <c r="S8" s="35">
        <f>G8/SUM(G$8:G$20)</f>
        <v>0.42540494458653028</v>
      </c>
      <c r="T8" s="35">
        <f t="shared" ref="T8:V8" si="2">H8/SUM(H$8:H$20)</f>
        <v>0.41385767790262173</v>
      </c>
      <c r="U8" s="35">
        <f t="shared" si="2"/>
        <v>0.37332053742802301</v>
      </c>
      <c r="V8" s="35">
        <f t="shared" si="2"/>
        <v>0.36790393013100436</v>
      </c>
    </row>
    <row r="9" spans="1:22" ht="15.75" thickBot="1" x14ac:dyDescent="0.3">
      <c r="A9" s="46" t="s">
        <v>229</v>
      </c>
      <c r="B9" s="8">
        <v>683</v>
      </c>
      <c r="C9" s="8">
        <v>654</v>
      </c>
      <c r="D9" s="8">
        <v>619</v>
      </c>
      <c r="E9" s="8">
        <v>597</v>
      </c>
      <c r="F9" s="8">
        <v>617</v>
      </c>
      <c r="G9" s="8">
        <v>576</v>
      </c>
      <c r="H9" s="8">
        <v>409</v>
      </c>
      <c r="I9" s="8">
        <v>325</v>
      </c>
      <c r="J9" s="8">
        <v>186</v>
      </c>
      <c r="M9" s="46" t="s">
        <v>229</v>
      </c>
      <c r="N9" s="35">
        <f t="shared" ref="N9:N20" si="3">B9/SUM(B$8:B$20)</f>
        <v>0.50970149253731345</v>
      </c>
      <c r="O9" s="35">
        <f t="shared" ref="O9:O20" si="4">C9/SUM(C$8:C$20)</f>
        <v>0.51455546813532649</v>
      </c>
      <c r="P9" s="35">
        <f t="shared" si="1"/>
        <v>0.51369294605809124</v>
      </c>
      <c r="Q9" s="35">
        <f t="shared" ref="Q9:Q20" si="5">E9/SUM(E$8:E$20)</f>
        <v>0.49461474730737365</v>
      </c>
      <c r="R9" s="35">
        <f t="shared" ref="R9:R20" si="6">F9/SUM(F$8:F$20)</f>
        <v>0.51675041876046901</v>
      </c>
      <c r="S9" s="35">
        <f t="shared" ref="S9:S20" si="7">G9/SUM(G$8:G$20)</f>
        <v>0.49104859335038364</v>
      </c>
      <c r="T9" s="35">
        <f t="shared" ref="T9:T20" si="8">H9/SUM(H$8:H$20)</f>
        <v>0.38295880149812733</v>
      </c>
      <c r="U9" s="35">
        <f t="shared" ref="U9:U20" si="9">I9/SUM(I$8:I$20)</f>
        <v>0.31190019193857965</v>
      </c>
      <c r="V9" s="35">
        <f t="shared" ref="V9:V20" si="10">J9/SUM(J$8:J$20)</f>
        <v>0.20305676855895197</v>
      </c>
    </row>
    <row r="10" spans="1:22" ht="15.75" thickBot="1" x14ac:dyDescent="0.3">
      <c r="A10" s="46" t="s">
        <v>230</v>
      </c>
      <c r="B10" s="8">
        <v>26</v>
      </c>
      <c r="C10" s="8">
        <v>10</v>
      </c>
      <c r="D10" s="8">
        <v>13</v>
      </c>
      <c r="E10" s="8">
        <v>14</v>
      </c>
      <c r="F10" s="8">
        <v>14</v>
      </c>
      <c r="G10" s="8">
        <v>12</v>
      </c>
      <c r="H10" s="8">
        <v>14</v>
      </c>
      <c r="I10" s="8">
        <v>19</v>
      </c>
      <c r="J10" s="8">
        <v>56</v>
      </c>
      <c r="M10" s="46" t="s">
        <v>230</v>
      </c>
      <c r="N10" s="35">
        <f t="shared" si="3"/>
        <v>1.9402985074626865E-2</v>
      </c>
      <c r="O10" s="35">
        <f t="shared" si="4"/>
        <v>7.8678206136900079E-3</v>
      </c>
      <c r="P10" s="35">
        <f t="shared" si="1"/>
        <v>1.0788381742738589E-2</v>
      </c>
      <c r="Q10" s="35">
        <f t="shared" si="5"/>
        <v>1.15990057995029E-2</v>
      </c>
      <c r="R10" s="35">
        <f t="shared" si="6"/>
        <v>1.1725293132328308E-2</v>
      </c>
      <c r="S10" s="35">
        <f t="shared" si="7"/>
        <v>1.0230179028132993E-2</v>
      </c>
      <c r="T10" s="35">
        <f t="shared" si="8"/>
        <v>1.3108614232209739E-2</v>
      </c>
      <c r="U10" s="35">
        <f t="shared" si="9"/>
        <v>1.8234165067178502E-2</v>
      </c>
      <c r="V10" s="35">
        <f t="shared" si="10"/>
        <v>6.1135371179039298E-2</v>
      </c>
    </row>
    <row r="11" spans="1:22" ht="15.75" thickBot="1" x14ac:dyDescent="0.3">
      <c r="A11" s="46" t="s">
        <v>231</v>
      </c>
      <c r="B11" s="8">
        <v>1</v>
      </c>
      <c r="C11" s="8">
        <v>1</v>
      </c>
      <c r="D11" s="8">
        <v>0</v>
      </c>
      <c r="E11" s="8">
        <v>0</v>
      </c>
      <c r="F11" s="8">
        <v>0</v>
      </c>
      <c r="G11" s="8">
        <v>2</v>
      </c>
      <c r="H11" s="8">
        <v>5</v>
      </c>
      <c r="I11" s="8">
        <v>9</v>
      </c>
      <c r="J11" s="8">
        <v>9</v>
      </c>
      <c r="M11" s="46" t="s">
        <v>231</v>
      </c>
      <c r="N11" s="35">
        <f t="shared" si="3"/>
        <v>7.4626865671641792E-4</v>
      </c>
      <c r="O11" s="35">
        <f t="shared" si="4"/>
        <v>7.8678206136900079E-4</v>
      </c>
      <c r="P11" s="35">
        <f t="shared" si="1"/>
        <v>0</v>
      </c>
      <c r="Q11" s="35">
        <f t="shared" si="5"/>
        <v>0</v>
      </c>
      <c r="R11" s="35">
        <f t="shared" si="6"/>
        <v>0</v>
      </c>
      <c r="S11" s="35">
        <f t="shared" si="7"/>
        <v>1.7050298380221654E-3</v>
      </c>
      <c r="T11" s="35">
        <f t="shared" si="8"/>
        <v>4.6816479400749065E-3</v>
      </c>
      <c r="U11" s="35">
        <f t="shared" si="9"/>
        <v>8.6372360844529754E-3</v>
      </c>
      <c r="V11" s="35">
        <f t="shared" si="10"/>
        <v>9.8253275109170309E-3</v>
      </c>
    </row>
    <row r="12" spans="1:22" ht="15.75" thickBot="1" x14ac:dyDescent="0.3">
      <c r="A12" s="46" t="s">
        <v>232</v>
      </c>
      <c r="B12" s="8">
        <v>0</v>
      </c>
      <c r="C12" s="8">
        <v>0</v>
      </c>
      <c r="D12" s="8">
        <v>0</v>
      </c>
      <c r="E12" s="8">
        <v>1</v>
      </c>
      <c r="F12" s="8">
        <v>2</v>
      </c>
      <c r="G12" s="8">
        <v>2</v>
      </c>
      <c r="H12" s="8">
        <v>1</v>
      </c>
      <c r="I12" s="8">
        <v>4</v>
      </c>
      <c r="J12" s="8">
        <v>4</v>
      </c>
      <c r="M12" s="46" t="s">
        <v>232</v>
      </c>
      <c r="N12" s="35">
        <f t="shared" si="3"/>
        <v>0</v>
      </c>
      <c r="O12" s="35">
        <f t="shared" si="4"/>
        <v>0</v>
      </c>
      <c r="P12" s="35">
        <f t="shared" si="1"/>
        <v>0</v>
      </c>
      <c r="Q12" s="35">
        <f t="shared" si="5"/>
        <v>8.2850041425020708E-4</v>
      </c>
      <c r="R12" s="35">
        <f t="shared" si="6"/>
        <v>1.6750418760469012E-3</v>
      </c>
      <c r="S12" s="35">
        <f t="shared" si="7"/>
        <v>1.7050298380221654E-3</v>
      </c>
      <c r="T12" s="35">
        <f t="shared" si="8"/>
        <v>9.3632958801498128E-4</v>
      </c>
      <c r="U12" s="35">
        <f t="shared" si="9"/>
        <v>3.838771593090211E-3</v>
      </c>
      <c r="V12" s="35">
        <f t="shared" si="10"/>
        <v>4.3668122270742356E-3</v>
      </c>
    </row>
    <row r="13" spans="1:22" ht="15.75" thickBot="1" x14ac:dyDescent="0.3">
      <c r="A13" s="46" t="s">
        <v>233</v>
      </c>
      <c r="B13" s="8">
        <v>1</v>
      </c>
      <c r="C13" s="8">
        <v>1</v>
      </c>
      <c r="D13" s="8">
        <v>0</v>
      </c>
      <c r="E13" s="8">
        <v>0</v>
      </c>
      <c r="F13" s="8">
        <v>0</v>
      </c>
      <c r="G13" s="8">
        <v>5</v>
      </c>
      <c r="H13" s="8">
        <v>10</v>
      </c>
      <c r="I13" s="8">
        <v>17</v>
      </c>
      <c r="J13" s="8">
        <v>20</v>
      </c>
      <c r="M13" s="46" t="s">
        <v>233</v>
      </c>
      <c r="N13" s="35">
        <f t="shared" si="3"/>
        <v>7.4626865671641792E-4</v>
      </c>
      <c r="O13" s="35">
        <f t="shared" si="4"/>
        <v>7.8678206136900079E-4</v>
      </c>
      <c r="P13" s="35">
        <f t="shared" si="1"/>
        <v>0</v>
      </c>
      <c r="Q13" s="35">
        <f t="shared" si="5"/>
        <v>0</v>
      </c>
      <c r="R13" s="35">
        <f t="shared" si="6"/>
        <v>0</v>
      </c>
      <c r="S13" s="35">
        <f t="shared" si="7"/>
        <v>4.2625745950554137E-3</v>
      </c>
      <c r="T13" s="35">
        <f t="shared" si="8"/>
        <v>9.3632958801498131E-3</v>
      </c>
      <c r="U13" s="35">
        <f t="shared" si="9"/>
        <v>1.6314779270633396E-2</v>
      </c>
      <c r="V13" s="35">
        <f t="shared" si="10"/>
        <v>2.1834061135371178E-2</v>
      </c>
    </row>
    <row r="14" spans="1:22" ht="15.75" thickBot="1" x14ac:dyDescent="0.3">
      <c r="A14" s="46" t="s">
        <v>234</v>
      </c>
      <c r="B14" s="8">
        <v>4</v>
      </c>
      <c r="C14" s="8">
        <v>5</v>
      </c>
      <c r="D14" s="8">
        <v>10</v>
      </c>
      <c r="E14" s="8">
        <v>12</v>
      </c>
      <c r="F14" s="8">
        <v>21</v>
      </c>
      <c r="G14" s="8">
        <v>62</v>
      </c>
      <c r="H14" s="8">
        <v>140</v>
      </c>
      <c r="I14" s="8">
        <v>217</v>
      </c>
      <c r="J14" s="8">
        <v>239</v>
      </c>
      <c r="M14" s="46" t="s">
        <v>234</v>
      </c>
      <c r="N14" s="35">
        <f t="shared" si="3"/>
        <v>2.9850746268656717E-3</v>
      </c>
      <c r="O14" s="35">
        <f t="shared" si="4"/>
        <v>3.9339103068450039E-3</v>
      </c>
      <c r="P14" s="35">
        <f t="shared" si="1"/>
        <v>8.2987551867219917E-3</v>
      </c>
      <c r="Q14" s="35">
        <f t="shared" si="5"/>
        <v>9.9420049710024858E-3</v>
      </c>
      <c r="R14" s="35">
        <f t="shared" si="6"/>
        <v>1.7587939698492462E-2</v>
      </c>
      <c r="S14" s="35">
        <f t="shared" si="7"/>
        <v>5.285592497868713E-2</v>
      </c>
      <c r="T14" s="35">
        <f t="shared" si="8"/>
        <v>0.13108614232209737</v>
      </c>
      <c r="U14" s="35">
        <f t="shared" si="9"/>
        <v>0.20825335892514396</v>
      </c>
      <c r="V14" s="35">
        <f t="shared" si="10"/>
        <v>0.26091703056768561</v>
      </c>
    </row>
    <row r="15" spans="1:22" ht="15.75" thickBot="1" x14ac:dyDescent="0.3">
      <c r="A15" s="46" t="s">
        <v>235</v>
      </c>
      <c r="B15" s="8">
        <v>0</v>
      </c>
      <c r="C15" s="8">
        <v>0</v>
      </c>
      <c r="D15" s="8">
        <v>0</v>
      </c>
      <c r="E15" s="8">
        <v>0</v>
      </c>
      <c r="F15" s="8">
        <v>1</v>
      </c>
      <c r="G15" s="8">
        <v>1</v>
      </c>
      <c r="H15" s="8">
        <v>4</v>
      </c>
      <c r="I15" s="8">
        <v>8</v>
      </c>
      <c r="J15" s="8">
        <v>7</v>
      </c>
      <c r="M15" s="46" t="s">
        <v>235</v>
      </c>
      <c r="N15" s="35">
        <f t="shared" si="3"/>
        <v>0</v>
      </c>
      <c r="O15" s="35">
        <f t="shared" si="4"/>
        <v>0</v>
      </c>
      <c r="P15" s="35">
        <f t="shared" si="1"/>
        <v>0</v>
      </c>
      <c r="Q15" s="35">
        <f t="shared" si="5"/>
        <v>0</v>
      </c>
      <c r="R15" s="35">
        <f t="shared" si="6"/>
        <v>8.375209380234506E-4</v>
      </c>
      <c r="S15" s="35">
        <f t="shared" si="7"/>
        <v>8.5251491901108269E-4</v>
      </c>
      <c r="T15" s="35">
        <f t="shared" si="8"/>
        <v>3.7453183520599251E-3</v>
      </c>
      <c r="U15" s="35">
        <f t="shared" si="9"/>
        <v>7.677543186180422E-3</v>
      </c>
      <c r="V15" s="35">
        <f t="shared" si="10"/>
        <v>7.6419213973799123E-3</v>
      </c>
    </row>
    <row r="16" spans="1:22" ht="15.75" thickBot="1" x14ac:dyDescent="0.3">
      <c r="A16" s="46" t="s">
        <v>236</v>
      </c>
      <c r="B16" s="8">
        <v>0</v>
      </c>
      <c r="C16" s="8">
        <v>1</v>
      </c>
      <c r="D16" s="8">
        <v>1</v>
      </c>
      <c r="E16" s="8">
        <v>2</v>
      </c>
      <c r="F16" s="8">
        <v>3</v>
      </c>
      <c r="G16" s="8">
        <v>4</v>
      </c>
      <c r="H16" s="8">
        <v>12</v>
      </c>
      <c r="I16" s="8">
        <v>12</v>
      </c>
      <c r="J16" s="8">
        <v>12</v>
      </c>
      <c r="M16" s="46" t="s">
        <v>236</v>
      </c>
      <c r="N16" s="35">
        <f t="shared" si="3"/>
        <v>0</v>
      </c>
      <c r="O16" s="35">
        <f t="shared" si="4"/>
        <v>7.8678206136900079E-4</v>
      </c>
      <c r="P16" s="35">
        <f t="shared" si="1"/>
        <v>8.2987551867219915E-4</v>
      </c>
      <c r="Q16" s="35">
        <f t="shared" si="5"/>
        <v>1.6570008285004142E-3</v>
      </c>
      <c r="R16" s="35">
        <f t="shared" si="6"/>
        <v>2.5125628140703518E-3</v>
      </c>
      <c r="S16" s="35">
        <f t="shared" si="7"/>
        <v>3.4100596760443308E-3</v>
      </c>
      <c r="T16" s="35">
        <f t="shared" si="8"/>
        <v>1.1235955056179775E-2</v>
      </c>
      <c r="U16" s="35">
        <f t="shared" si="9"/>
        <v>1.1516314779270634E-2</v>
      </c>
      <c r="V16" s="35">
        <f t="shared" si="10"/>
        <v>1.3100436681222707E-2</v>
      </c>
    </row>
    <row r="17" spans="1:22" ht="15.75" thickBot="1" x14ac:dyDescent="0.3">
      <c r="A17" s="46" t="s">
        <v>237</v>
      </c>
      <c r="B17" s="8">
        <v>1</v>
      </c>
      <c r="C17" s="8">
        <v>1</v>
      </c>
      <c r="D17" s="8">
        <v>0</v>
      </c>
      <c r="E17" s="8">
        <v>0</v>
      </c>
      <c r="F17" s="8">
        <v>0</v>
      </c>
      <c r="G17" s="8">
        <v>4</v>
      </c>
      <c r="H17" s="8">
        <v>13</v>
      </c>
      <c r="I17" s="8">
        <v>16</v>
      </c>
      <c r="J17" s="8">
        <v>17</v>
      </c>
      <c r="M17" s="46" t="s">
        <v>237</v>
      </c>
      <c r="N17" s="35">
        <f t="shared" si="3"/>
        <v>7.4626865671641792E-4</v>
      </c>
      <c r="O17" s="35">
        <f t="shared" si="4"/>
        <v>7.8678206136900079E-4</v>
      </c>
      <c r="P17" s="35">
        <f t="shared" si="1"/>
        <v>0</v>
      </c>
      <c r="Q17" s="35">
        <f t="shared" si="5"/>
        <v>0</v>
      </c>
      <c r="R17" s="35">
        <f t="shared" si="6"/>
        <v>0</v>
      </c>
      <c r="S17" s="35">
        <f t="shared" si="7"/>
        <v>3.4100596760443308E-3</v>
      </c>
      <c r="T17" s="35">
        <f t="shared" si="8"/>
        <v>1.2172284644194757E-2</v>
      </c>
      <c r="U17" s="35">
        <f t="shared" si="9"/>
        <v>1.5355086372360844E-2</v>
      </c>
      <c r="V17" s="35">
        <f t="shared" si="10"/>
        <v>1.8558951965065504E-2</v>
      </c>
    </row>
    <row r="18" spans="1:22" ht="15.75" thickBot="1" x14ac:dyDescent="0.3">
      <c r="A18" s="46" t="s">
        <v>238</v>
      </c>
      <c r="B18" s="8">
        <v>0</v>
      </c>
      <c r="C18" s="8">
        <v>0</v>
      </c>
      <c r="D18" s="8">
        <v>0</v>
      </c>
      <c r="E18" s="8">
        <v>0</v>
      </c>
      <c r="F18" s="8">
        <v>0</v>
      </c>
      <c r="G18" s="8">
        <v>0</v>
      </c>
      <c r="H18" s="8">
        <v>0</v>
      </c>
      <c r="I18" s="8">
        <v>1</v>
      </c>
      <c r="J18" s="8">
        <v>2</v>
      </c>
      <c r="M18" s="46" t="s">
        <v>238</v>
      </c>
      <c r="N18" s="35">
        <f t="shared" si="3"/>
        <v>0</v>
      </c>
      <c r="O18" s="35">
        <f t="shared" si="4"/>
        <v>0</v>
      </c>
      <c r="P18" s="35">
        <f t="shared" si="1"/>
        <v>0</v>
      </c>
      <c r="Q18" s="35">
        <f t="shared" si="5"/>
        <v>0</v>
      </c>
      <c r="R18" s="35">
        <f t="shared" si="6"/>
        <v>0</v>
      </c>
      <c r="S18" s="35">
        <f t="shared" si="7"/>
        <v>0</v>
      </c>
      <c r="T18" s="35">
        <f t="shared" si="8"/>
        <v>0</v>
      </c>
      <c r="U18" s="35">
        <f t="shared" si="9"/>
        <v>9.5969289827255275E-4</v>
      </c>
      <c r="V18" s="35">
        <f t="shared" si="10"/>
        <v>2.1834061135371178E-3</v>
      </c>
    </row>
    <row r="19" spans="1:22" ht="15.75" thickBot="1" x14ac:dyDescent="0.3">
      <c r="A19" s="46" t="s">
        <v>239</v>
      </c>
      <c r="B19" s="8">
        <v>0</v>
      </c>
      <c r="C19" s="8">
        <v>0</v>
      </c>
      <c r="D19" s="8">
        <v>0</v>
      </c>
      <c r="E19" s="8">
        <v>2</v>
      </c>
      <c r="F19" s="8">
        <v>2</v>
      </c>
      <c r="G19" s="8">
        <v>6</v>
      </c>
      <c r="H19" s="8">
        <v>16</v>
      </c>
      <c r="I19" s="8">
        <v>22</v>
      </c>
      <c r="J19" s="8">
        <v>21</v>
      </c>
      <c r="M19" s="46" t="s">
        <v>239</v>
      </c>
      <c r="N19" s="35">
        <f t="shared" si="3"/>
        <v>0</v>
      </c>
      <c r="O19" s="35">
        <f t="shared" si="4"/>
        <v>0</v>
      </c>
      <c r="P19" s="35">
        <f t="shared" si="1"/>
        <v>0</v>
      </c>
      <c r="Q19" s="35">
        <f t="shared" si="5"/>
        <v>1.6570008285004142E-3</v>
      </c>
      <c r="R19" s="35">
        <f t="shared" si="6"/>
        <v>1.6750418760469012E-3</v>
      </c>
      <c r="S19" s="35">
        <f t="shared" si="7"/>
        <v>5.1150895140664966E-3</v>
      </c>
      <c r="T19" s="35">
        <f t="shared" si="8"/>
        <v>1.4981273408239701E-2</v>
      </c>
      <c r="U19" s="35">
        <f t="shared" si="9"/>
        <v>2.1113243761996161E-2</v>
      </c>
      <c r="V19" s="35">
        <f t="shared" si="10"/>
        <v>2.2925764192139739E-2</v>
      </c>
    </row>
    <row r="20" spans="1:22" ht="15.75" thickBot="1" x14ac:dyDescent="0.3">
      <c r="A20" s="46" t="s">
        <v>240</v>
      </c>
      <c r="B20" s="8">
        <v>0</v>
      </c>
      <c r="C20" s="8">
        <v>0</v>
      </c>
      <c r="D20" s="8">
        <v>0</v>
      </c>
      <c r="E20" s="8">
        <v>0</v>
      </c>
      <c r="F20" s="8">
        <v>0</v>
      </c>
      <c r="G20" s="8">
        <v>0</v>
      </c>
      <c r="H20" s="8">
        <v>2</v>
      </c>
      <c r="I20" s="8">
        <v>3</v>
      </c>
      <c r="J20" s="8">
        <v>6</v>
      </c>
      <c r="M20" s="46" t="s">
        <v>240</v>
      </c>
      <c r="N20" s="35">
        <f t="shared" si="3"/>
        <v>0</v>
      </c>
      <c r="O20" s="35">
        <f t="shared" si="4"/>
        <v>0</v>
      </c>
      <c r="P20" s="35">
        <f t="shared" si="1"/>
        <v>0</v>
      </c>
      <c r="Q20" s="35">
        <f t="shared" si="5"/>
        <v>0</v>
      </c>
      <c r="R20" s="35">
        <f t="shared" si="6"/>
        <v>0</v>
      </c>
      <c r="S20" s="35">
        <f t="shared" si="7"/>
        <v>0</v>
      </c>
      <c r="T20" s="35">
        <f t="shared" si="8"/>
        <v>1.8726591760299626E-3</v>
      </c>
      <c r="U20" s="35">
        <f t="shared" si="9"/>
        <v>2.8790786948176585E-3</v>
      </c>
      <c r="V20" s="35">
        <f t="shared" si="10"/>
        <v>6.5502183406113534E-3</v>
      </c>
    </row>
    <row r="21" spans="1:22" x14ac:dyDescent="0.25">
      <c r="N21" s="11"/>
      <c r="O21" s="11"/>
      <c r="P21" s="11"/>
      <c r="Q21" s="11"/>
      <c r="R21" s="11"/>
      <c r="S21" s="11"/>
      <c r="T21" s="11"/>
      <c r="U21" s="11"/>
      <c r="V21" s="11"/>
    </row>
    <row r="23" spans="1:22" ht="15.75" thickBot="1" x14ac:dyDescent="0.3"/>
    <row r="24" spans="1:22" ht="15.75" thickBot="1" x14ac:dyDescent="0.3">
      <c r="A24" s="148" t="s">
        <v>241</v>
      </c>
      <c r="B24" s="149"/>
      <c r="C24" s="149"/>
      <c r="D24" s="149"/>
      <c r="E24" s="149"/>
      <c r="F24" s="149"/>
      <c r="G24" s="149"/>
      <c r="H24" s="149"/>
      <c r="I24" s="149"/>
      <c r="J24" s="150"/>
      <c r="M24" s="148" t="s">
        <v>241</v>
      </c>
      <c r="N24" s="149"/>
      <c r="O24" s="149"/>
      <c r="P24" s="149"/>
      <c r="Q24" s="149"/>
      <c r="R24" s="149"/>
      <c r="S24" s="149"/>
      <c r="T24" s="149"/>
      <c r="U24" s="149"/>
      <c r="V24" s="150"/>
    </row>
    <row r="25" spans="1:22" ht="15.75" thickBot="1" x14ac:dyDescent="0.3">
      <c r="A25" s="53"/>
      <c r="B25" s="53"/>
      <c r="C25" s="53"/>
      <c r="D25" s="53"/>
      <c r="E25" s="53"/>
      <c r="F25" s="53"/>
      <c r="G25" s="53"/>
      <c r="H25" s="53"/>
      <c r="I25" s="53"/>
      <c r="J25" s="53"/>
      <c r="M25" s="53"/>
      <c r="N25" s="53"/>
      <c r="O25" s="53"/>
      <c r="P25" s="53"/>
      <c r="Q25" s="53"/>
      <c r="R25" s="53"/>
      <c r="S25" s="53"/>
      <c r="T25" s="53"/>
      <c r="U25" s="53"/>
      <c r="V25" s="53"/>
    </row>
    <row r="26" spans="1:22" ht="15.75" thickBot="1" x14ac:dyDescent="0.3">
      <c r="A26" s="46" t="s">
        <v>124</v>
      </c>
      <c r="B26" s="8">
        <v>2013</v>
      </c>
      <c r="C26" s="8">
        <v>2014</v>
      </c>
      <c r="D26" s="8">
        <v>2015</v>
      </c>
      <c r="E26" s="8">
        <v>2016</v>
      </c>
      <c r="F26" s="8">
        <v>2017</v>
      </c>
      <c r="G26" s="8">
        <v>2018</v>
      </c>
      <c r="H26" s="8">
        <v>2019</v>
      </c>
      <c r="I26" s="8">
        <v>2020</v>
      </c>
      <c r="J26" s="8">
        <v>2021</v>
      </c>
      <c r="M26" s="46" t="s">
        <v>124</v>
      </c>
      <c r="N26" s="8">
        <v>2013</v>
      </c>
      <c r="O26" s="8">
        <v>2014</v>
      </c>
      <c r="P26" s="8">
        <v>2015</v>
      </c>
      <c r="Q26" s="8">
        <v>2016</v>
      </c>
      <c r="R26" s="8">
        <v>2017</v>
      </c>
      <c r="S26" s="8">
        <v>2018</v>
      </c>
      <c r="T26" s="8">
        <v>2019</v>
      </c>
      <c r="U26" s="8">
        <v>2020</v>
      </c>
      <c r="V26" s="8">
        <v>2021</v>
      </c>
    </row>
    <row r="27" spans="1:22" ht="15.75" thickBot="1" x14ac:dyDescent="0.3">
      <c r="A27" s="46" t="s">
        <v>228</v>
      </c>
      <c r="B27" s="8">
        <v>315</v>
      </c>
      <c r="C27" s="8">
        <v>236</v>
      </c>
      <c r="D27" s="8">
        <v>210</v>
      </c>
      <c r="E27" s="8">
        <v>185</v>
      </c>
      <c r="F27" s="8">
        <v>173</v>
      </c>
      <c r="G27" s="8">
        <v>176</v>
      </c>
      <c r="H27" s="8">
        <v>142</v>
      </c>
      <c r="I27" s="8">
        <v>129</v>
      </c>
      <c r="J27" s="8">
        <v>135</v>
      </c>
      <c r="M27" s="46" t="s">
        <v>228</v>
      </c>
      <c r="N27" s="35">
        <f t="shared" ref="N27:R39" si="11">B27/SUM(B$27:B$39)</f>
        <v>0.33546325878594252</v>
      </c>
      <c r="O27" s="35">
        <f t="shared" si="11"/>
        <v>0.25458468176914778</v>
      </c>
      <c r="P27" s="35">
        <f t="shared" si="11"/>
        <v>0.25454545454545452</v>
      </c>
      <c r="Q27" s="35">
        <f t="shared" si="11"/>
        <v>0.29365079365079366</v>
      </c>
      <c r="R27" s="35">
        <f t="shared" si="11"/>
        <v>0.30892857142857144</v>
      </c>
      <c r="S27" s="35">
        <f>G27/SUM(G$27:G$39)</f>
        <v>0.29139072847682118</v>
      </c>
      <c r="T27" s="35">
        <f t="shared" ref="T27:V39" si="12">H27/SUM(H$27:H$39)</f>
        <v>0.28514056224899598</v>
      </c>
      <c r="U27" s="35">
        <f t="shared" si="12"/>
        <v>0.27044025157232704</v>
      </c>
      <c r="V27" s="35">
        <f t="shared" si="12"/>
        <v>0.29032258064516131</v>
      </c>
    </row>
    <row r="28" spans="1:22" ht="15.75" thickBot="1" x14ac:dyDescent="0.3">
      <c r="A28" s="46" t="s">
        <v>229</v>
      </c>
      <c r="B28" s="8">
        <v>603</v>
      </c>
      <c r="C28" s="8">
        <v>667</v>
      </c>
      <c r="D28" s="8">
        <v>583</v>
      </c>
      <c r="E28" s="8">
        <v>409</v>
      </c>
      <c r="F28" s="8">
        <v>342</v>
      </c>
      <c r="G28" s="8">
        <v>338</v>
      </c>
      <c r="H28" s="8">
        <v>188</v>
      </c>
      <c r="I28" s="8">
        <v>103</v>
      </c>
      <c r="J28" s="8">
        <v>64</v>
      </c>
      <c r="M28" s="46" t="s">
        <v>229</v>
      </c>
      <c r="N28" s="35">
        <f t="shared" si="11"/>
        <v>0.64217252396166136</v>
      </c>
      <c r="O28" s="35">
        <f t="shared" si="11"/>
        <v>0.7195253505933118</v>
      </c>
      <c r="P28" s="35">
        <f t="shared" si="11"/>
        <v>0.70666666666666667</v>
      </c>
      <c r="Q28" s="35">
        <f t="shared" si="11"/>
        <v>0.64920634920634923</v>
      </c>
      <c r="R28" s="35">
        <f t="shared" si="11"/>
        <v>0.61071428571428577</v>
      </c>
      <c r="S28" s="35">
        <f t="shared" ref="S28:S39" si="13">G28/SUM(G$27:G$39)</f>
        <v>0.55960264900662249</v>
      </c>
      <c r="T28" s="35">
        <f t="shared" si="12"/>
        <v>0.37751004016064255</v>
      </c>
      <c r="U28" s="35">
        <f t="shared" si="12"/>
        <v>0.21593291404612158</v>
      </c>
      <c r="V28" s="35">
        <f t="shared" si="12"/>
        <v>0.13763440860215054</v>
      </c>
    </row>
    <row r="29" spans="1:22" ht="15.75" thickBot="1" x14ac:dyDescent="0.3">
      <c r="A29" s="46" t="s">
        <v>230</v>
      </c>
      <c r="B29" s="8">
        <v>11</v>
      </c>
      <c r="C29" s="8">
        <v>14</v>
      </c>
      <c r="D29" s="8">
        <v>10</v>
      </c>
      <c r="E29" s="8">
        <v>15</v>
      </c>
      <c r="F29" s="8">
        <v>20</v>
      </c>
      <c r="G29" s="8">
        <v>23</v>
      </c>
      <c r="H29" s="8">
        <v>19</v>
      </c>
      <c r="I29" s="8">
        <v>30</v>
      </c>
      <c r="J29" s="8">
        <v>56</v>
      </c>
      <c r="M29" s="46" t="s">
        <v>230</v>
      </c>
      <c r="N29" s="35">
        <f t="shared" si="11"/>
        <v>1.1714589989350373E-2</v>
      </c>
      <c r="O29" s="35">
        <f t="shared" si="11"/>
        <v>1.5102481121898598E-2</v>
      </c>
      <c r="P29" s="35">
        <f t="shared" si="11"/>
        <v>1.2121212121212121E-2</v>
      </c>
      <c r="Q29" s="35">
        <f t="shared" si="11"/>
        <v>2.3809523809523808E-2</v>
      </c>
      <c r="R29" s="35">
        <f t="shared" si="11"/>
        <v>3.5714285714285712E-2</v>
      </c>
      <c r="S29" s="35">
        <f t="shared" si="13"/>
        <v>3.8079470198675497E-2</v>
      </c>
      <c r="T29" s="35">
        <f t="shared" si="12"/>
        <v>3.8152610441767071E-2</v>
      </c>
      <c r="U29" s="35">
        <f t="shared" si="12"/>
        <v>6.2893081761006289E-2</v>
      </c>
      <c r="V29" s="35">
        <f t="shared" si="12"/>
        <v>0.12043010752688173</v>
      </c>
    </row>
    <row r="30" spans="1:22" ht="15.75" thickBot="1" x14ac:dyDescent="0.3">
      <c r="A30" s="46" t="s">
        <v>231</v>
      </c>
      <c r="B30" s="8">
        <v>0</v>
      </c>
      <c r="C30" s="8">
        <v>0</v>
      </c>
      <c r="D30" s="8">
        <v>1</v>
      </c>
      <c r="E30" s="8">
        <v>1</v>
      </c>
      <c r="F30" s="8">
        <v>2</v>
      </c>
      <c r="G30" s="8">
        <v>1</v>
      </c>
      <c r="H30" s="8">
        <v>2</v>
      </c>
      <c r="I30" s="8">
        <v>5</v>
      </c>
      <c r="J30" s="8">
        <v>15</v>
      </c>
      <c r="M30" s="46" t="s">
        <v>231</v>
      </c>
      <c r="N30" s="35">
        <f t="shared" si="11"/>
        <v>0</v>
      </c>
      <c r="O30" s="35">
        <f t="shared" si="11"/>
        <v>0</v>
      </c>
      <c r="P30" s="35">
        <f t="shared" si="11"/>
        <v>1.2121212121212121E-3</v>
      </c>
      <c r="Q30" s="35">
        <f t="shared" si="11"/>
        <v>1.5873015873015873E-3</v>
      </c>
      <c r="R30" s="35">
        <f t="shared" si="11"/>
        <v>3.5714285714285713E-3</v>
      </c>
      <c r="S30" s="35">
        <f t="shared" si="13"/>
        <v>1.6556291390728477E-3</v>
      </c>
      <c r="T30" s="35">
        <f t="shared" si="12"/>
        <v>4.0160642570281121E-3</v>
      </c>
      <c r="U30" s="35">
        <f t="shared" si="12"/>
        <v>1.0482180293501049E-2</v>
      </c>
      <c r="V30" s="35">
        <f t="shared" si="12"/>
        <v>3.2258064516129031E-2</v>
      </c>
    </row>
    <row r="31" spans="1:22" ht="15.75" thickBot="1" x14ac:dyDescent="0.3">
      <c r="A31" s="46" t="s">
        <v>232</v>
      </c>
      <c r="B31" s="8">
        <v>0</v>
      </c>
      <c r="C31" s="8">
        <v>0</v>
      </c>
      <c r="D31" s="8">
        <v>1</v>
      </c>
      <c r="E31" s="8">
        <v>0</v>
      </c>
      <c r="F31" s="8">
        <v>0</v>
      </c>
      <c r="G31" s="8">
        <v>0</v>
      </c>
      <c r="H31" s="8">
        <v>4</v>
      </c>
      <c r="I31" s="8">
        <v>4</v>
      </c>
      <c r="J31" s="8">
        <v>4</v>
      </c>
      <c r="M31" s="46" t="s">
        <v>232</v>
      </c>
      <c r="N31" s="35">
        <f t="shared" si="11"/>
        <v>0</v>
      </c>
      <c r="O31" s="35">
        <f t="shared" si="11"/>
        <v>0</v>
      </c>
      <c r="P31" s="35">
        <f t="shared" si="11"/>
        <v>1.2121212121212121E-3</v>
      </c>
      <c r="Q31" s="35">
        <f t="shared" si="11"/>
        <v>0</v>
      </c>
      <c r="R31" s="35">
        <f t="shared" si="11"/>
        <v>0</v>
      </c>
      <c r="S31" s="35">
        <f t="shared" si="13"/>
        <v>0</v>
      </c>
      <c r="T31" s="35">
        <f t="shared" si="12"/>
        <v>8.0321285140562242E-3</v>
      </c>
      <c r="U31" s="35">
        <f t="shared" si="12"/>
        <v>8.385744234800839E-3</v>
      </c>
      <c r="V31" s="35">
        <f t="shared" si="12"/>
        <v>8.6021505376344086E-3</v>
      </c>
    </row>
    <row r="32" spans="1:22" ht="15.75" thickBot="1" x14ac:dyDescent="0.3">
      <c r="A32" s="46" t="s">
        <v>233</v>
      </c>
      <c r="B32" s="8">
        <v>0</v>
      </c>
      <c r="C32" s="8">
        <v>1</v>
      </c>
      <c r="D32" s="8">
        <v>1</v>
      </c>
      <c r="E32" s="8">
        <v>0</v>
      </c>
      <c r="F32" s="8">
        <v>3</v>
      </c>
      <c r="G32" s="8">
        <v>7</v>
      </c>
      <c r="H32" s="8">
        <v>14</v>
      </c>
      <c r="I32" s="8">
        <v>15</v>
      </c>
      <c r="J32" s="8">
        <v>15</v>
      </c>
      <c r="M32" s="46" t="s">
        <v>233</v>
      </c>
      <c r="N32" s="35">
        <f t="shared" si="11"/>
        <v>0</v>
      </c>
      <c r="O32" s="35">
        <f t="shared" si="11"/>
        <v>1.0787486515641855E-3</v>
      </c>
      <c r="P32" s="35">
        <f t="shared" si="11"/>
        <v>1.2121212121212121E-3</v>
      </c>
      <c r="Q32" s="35">
        <f t="shared" si="11"/>
        <v>0</v>
      </c>
      <c r="R32" s="35">
        <f t="shared" si="11"/>
        <v>5.3571428571428572E-3</v>
      </c>
      <c r="S32" s="35">
        <f t="shared" si="13"/>
        <v>1.1589403973509934E-2</v>
      </c>
      <c r="T32" s="35">
        <f t="shared" si="12"/>
        <v>2.8112449799196786E-2</v>
      </c>
      <c r="U32" s="35">
        <f t="shared" si="12"/>
        <v>3.1446540880503145E-2</v>
      </c>
      <c r="V32" s="35">
        <f t="shared" si="12"/>
        <v>3.2258064516129031E-2</v>
      </c>
    </row>
    <row r="33" spans="1:22" ht="15.75" thickBot="1" x14ac:dyDescent="0.3">
      <c r="A33" s="46" t="s">
        <v>234</v>
      </c>
      <c r="B33" s="8">
        <v>10</v>
      </c>
      <c r="C33" s="8">
        <v>8</v>
      </c>
      <c r="D33" s="8">
        <v>14</v>
      </c>
      <c r="E33" s="8">
        <v>12</v>
      </c>
      <c r="F33" s="8">
        <v>16</v>
      </c>
      <c r="G33" s="8">
        <v>45</v>
      </c>
      <c r="H33" s="8">
        <v>93</v>
      </c>
      <c r="I33" s="8">
        <v>138</v>
      </c>
      <c r="J33" s="8">
        <v>133</v>
      </c>
      <c r="M33" s="46" t="s">
        <v>234</v>
      </c>
      <c r="N33" s="35">
        <f t="shared" si="11"/>
        <v>1.0649627263045794E-2</v>
      </c>
      <c r="O33" s="35">
        <f t="shared" si="11"/>
        <v>8.6299892125134836E-3</v>
      </c>
      <c r="P33" s="35">
        <f t="shared" si="11"/>
        <v>1.6969696969696971E-2</v>
      </c>
      <c r="Q33" s="35">
        <f t="shared" si="11"/>
        <v>1.9047619047619049E-2</v>
      </c>
      <c r="R33" s="35">
        <f t="shared" si="11"/>
        <v>2.8571428571428571E-2</v>
      </c>
      <c r="S33" s="35">
        <f t="shared" si="13"/>
        <v>7.4503311258278151E-2</v>
      </c>
      <c r="T33" s="35">
        <f t="shared" si="12"/>
        <v>0.18674698795180722</v>
      </c>
      <c r="U33" s="35">
        <f t="shared" si="12"/>
        <v>0.28930817610062892</v>
      </c>
      <c r="V33" s="35">
        <f t="shared" si="12"/>
        <v>0.28602150537634408</v>
      </c>
    </row>
    <row r="34" spans="1:22" ht="15.75" thickBot="1" x14ac:dyDescent="0.3">
      <c r="A34" s="46" t="s">
        <v>235</v>
      </c>
      <c r="B34" s="8">
        <v>0</v>
      </c>
      <c r="C34" s="8">
        <v>0</v>
      </c>
      <c r="D34" s="8">
        <v>0</v>
      </c>
      <c r="E34" s="8">
        <v>1</v>
      </c>
      <c r="F34" s="8">
        <v>0</v>
      </c>
      <c r="G34" s="8">
        <v>1</v>
      </c>
      <c r="H34" s="8">
        <v>3</v>
      </c>
      <c r="I34" s="8">
        <v>4</v>
      </c>
      <c r="J34" s="8">
        <v>2</v>
      </c>
      <c r="M34" s="46" t="s">
        <v>235</v>
      </c>
      <c r="N34" s="35">
        <f t="shared" si="11"/>
        <v>0</v>
      </c>
      <c r="O34" s="35">
        <f t="shared" si="11"/>
        <v>0</v>
      </c>
      <c r="P34" s="35">
        <f t="shared" si="11"/>
        <v>0</v>
      </c>
      <c r="Q34" s="35">
        <f t="shared" si="11"/>
        <v>1.5873015873015873E-3</v>
      </c>
      <c r="R34" s="35">
        <f t="shared" si="11"/>
        <v>0</v>
      </c>
      <c r="S34" s="35">
        <f t="shared" si="13"/>
        <v>1.6556291390728477E-3</v>
      </c>
      <c r="T34" s="35">
        <f t="shared" si="12"/>
        <v>6.024096385542169E-3</v>
      </c>
      <c r="U34" s="35">
        <f t="shared" si="12"/>
        <v>8.385744234800839E-3</v>
      </c>
      <c r="V34" s="35">
        <f t="shared" si="12"/>
        <v>4.3010752688172043E-3</v>
      </c>
    </row>
    <row r="35" spans="1:22" ht="15.75" thickBot="1" x14ac:dyDescent="0.3">
      <c r="A35" s="46" t="s">
        <v>236</v>
      </c>
      <c r="B35" s="8">
        <v>0</v>
      </c>
      <c r="C35" s="8">
        <v>0</v>
      </c>
      <c r="D35" s="8">
        <v>1</v>
      </c>
      <c r="E35" s="8">
        <v>0</v>
      </c>
      <c r="F35" s="8">
        <v>0</v>
      </c>
      <c r="G35" s="8">
        <v>0</v>
      </c>
      <c r="H35" s="8">
        <v>8</v>
      </c>
      <c r="I35" s="8">
        <v>7</v>
      </c>
      <c r="J35" s="8">
        <v>10</v>
      </c>
      <c r="M35" s="46" t="s">
        <v>236</v>
      </c>
      <c r="N35" s="35">
        <f t="shared" si="11"/>
        <v>0</v>
      </c>
      <c r="O35" s="35">
        <f t="shared" si="11"/>
        <v>0</v>
      </c>
      <c r="P35" s="35">
        <f t="shared" si="11"/>
        <v>1.2121212121212121E-3</v>
      </c>
      <c r="Q35" s="35">
        <f t="shared" si="11"/>
        <v>0</v>
      </c>
      <c r="R35" s="35">
        <f t="shared" si="11"/>
        <v>0</v>
      </c>
      <c r="S35" s="35">
        <f t="shared" si="13"/>
        <v>0</v>
      </c>
      <c r="T35" s="35">
        <f t="shared" si="12"/>
        <v>1.6064257028112448E-2</v>
      </c>
      <c r="U35" s="35">
        <f t="shared" si="12"/>
        <v>1.4675052410901468E-2</v>
      </c>
      <c r="V35" s="35">
        <f t="shared" si="12"/>
        <v>2.1505376344086023E-2</v>
      </c>
    </row>
    <row r="36" spans="1:22" ht="15.75" thickBot="1" x14ac:dyDescent="0.3">
      <c r="A36" s="46" t="s">
        <v>237</v>
      </c>
      <c r="B36" s="8">
        <v>0</v>
      </c>
      <c r="C36" s="8">
        <v>1</v>
      </c>
      <c r="D36" s="8">
        <v>2</v>
      </c>
      <c r="E36" s="8">
        <v>3</v>
      </c>
      <c r="F36" s="8">
        <v>1</v>
      </c>
      <c r="G36" s="8">
        <v>3</v>
      </c>
      <c r="H36" s="8">
        <v>9</v>
      </c>
      <c r="I36" s="8">
        <v>13</v>
      </c>
      <c r="J36" s="8">
        <v>12</v>
      </c>
      <c r="M36" s="46" t="s">
        <v>237</v>
      </c>
      <c r="N36" s="35">
        <f t="shared" si="11"/>
        <v>0</v>
      </c>
      <c r="O36" s="35">
        <f t="shared" si="11"/>
        <v>1.0787486515641855E-3</v>
      </c>
      <c r="P36" s="35">
        <f t="shared" si="11"/>
        <v>2.4242424242424242E-3</v>
      </c>
      <c r="Q36" s="35">
        <f t="shared" si="11"/>
        <v>4.7619047619047623E-3</v>
      </c>
      <c r="R36" s="35">
        <f t="shared" si="11"/>
        <v>1.7857142857142857E-3</v>
      </c>
      <c r="S36" s="35">
        <f t="shared" si="13"/>
        <v>4.9668874172185433E-3</v>
      </c>
      <c r="T36" s="35">
        <f t="shared" si="12"/>
        <v>1.8072289156626505E-2</v>
      </c>
      <c r="U36" s="35">
        <f t="shared" si="12"/>
        <v>2.7253668763102725E-2</v>
      </c>
      <c r="V36" s="35">
        <f t="shared" si="12"/>
        <v>2.5806451612903226E-2</v>
      </c>
    </row>
    <row r="37" spans="1:22" ht="15.75" thickBot="1" x14ac:dyDescent="0.3">
      <c r="A37" s="46" t="s">
        <v>238</v>
      </c>
      <c r="B37" s="8">
        <v>0</v>
      </c>
      <c r="C37" s="8">
        <v>0</v>
      </c>
      <c r="D37" s="8">
        <v>0</v>
      </c>
      <c r="E37" s="8">
        <v>0</v>
      </c>
      <c r="F37" s="8">
        <v>0</v>
      </c>
      <c r="G37" s="8">
        <v>0</v>
      </c>
      <c r="H37" s="8">
        <v>0</v>
      </c>
      <c r="I37" s="8">
        <v>0</v>
      </c>
      <c r="J37" s="8">
        <v>0</v>
      </c>
      <c r="M37" s="46" t="s">
        <v>238</v>
      </c>
      <c r="N37" s="35">
        <f t="shared" si="11"/>
        <v>0</v>
      </c>
      <c r="O37" s="35">
        <f t="shared" si="11"/>
        <v>0</v>
      </c>
      <c r="P37" s="35">
        <f t="shared" si="11"/>
        <v>0</v>
      </c>
      <c r="Q37" s="35">
        <f t="shared" si="11"/>
        <v>0</v>
      </c>
      <c r="R37" s="35">
        <f t="shared" si="11"/>
        <v>0</v>
      </c>
      <c r="S37" s="35">
        <f t="shared" si="13"/>
        <v>0</v>
      </c>
      <c r="T37" s="35">
        <f t="shared" si="12"/>
        <v>0</v>
      </c>
      <c r="U37" s="35">
        <f t="shared" si="12"/>
        <v>0</v>
      </c>
      <c r="V37" s="35">
        <f t="shared" si="12"/>
        <v>0</v>
      </c>
    </row>
    <row r="38" spans="1:22" ht="15.75" thickBot="1" x14ac:dyDescent="0.3">
      <c r="A38" s="46" t="s">
        <v>239</v>
      </c>
      <c r="B38" s="8">
        <v>0</v>
      </c>
      <c r="C38" s="8">
        <v>0</v>
      </c>
      <c r="D38" s="8">
        <v>2</v>
      </c>
      <c r="E38" s="8">
        <v>3</v>
      </c>
      <c r="F38" s="8">
        <v>2</v>
      </c>
      <c r="G38" s="8">
        <v>9</v>
      </c>
      <c r="H38" s="8">
        <v>14</v>
      </c>
      <c r="I38" s="8">
        <v>24</v>
      </c>
      <c r="J38" s="8">
        <v>15</v>
      </c>
      <c r="M38" s="46" t="s">
        <v>239</v>
      </c>
      <c r="N38" s="35">
        <f t="shared" si="11"/>
        <v>0</v>
      </c>
      <c r="O38" s="35">
        <f t="shared" si="11"/>
        <v>0</v>
      </c>
      <c r="P38" s="35">
        <f t="shared" si="11"/>
        <v>2.4242424242424242E-3</v>
      </c>
      <c r="Q38" s="35">
        <f t="shared" si="11"/>
        <v>4.7619047619047623E-3</v>
      </c>
      <c r="R38" s="35">
        <f t="shared" si="11"/>
        <v>3.5714285714285713E-3</v>
      </c>
      <c r="S38" s="35">
        <f t="shared" si="13"/>
        <v>1.4900662251655629E-2</v>
      </c>
      <c r="T38" s="35">
        <f t="shared" si="12"/>
        <v>2.8112449799196786E-2</v>
      </c>
      <c r="U38" s="35">
        <f t="shared" si="12"/>
        <v>5.0314465408805034E-2</v>
      </c>
      <c r="V38" s="35">
        <f t="shared" si="12"/>
        <v>3.2258064516129031E-2</v>
      </c>
    </row>
    <row r="39" spans="1:22" ht="15.75" thickBot="1" x14ac:dyDescent="0.3">
      <c r="A39" s="46" t="s">
        <v>240</v>
      </c>
      <c r="B39" s="8">
        <v>0</v>
      </c>
      <c r="C39" s="8">
        <v>0</v>
      </c>
      <c r="D39" s="8">
        <v>0</v>
      </c>
      <c r="E39" s="8">
        <v>1</v>
      </c>
      <c r="F39" s="8">
        <v>1</v>
      </c>
      <c r="G39" s="8">
        <v>1</v>
      </c>
      <c r="H39" s="8">
        <v>2</v>
      </c>
      <c r="I39" s="8">
        <v>5</v>
      </c>
      <c r="J39" s="8">
        <v>4</v>
      </c>
      <c r="M39" s="46" t="s">
        <v>240</v>
      </c>
      <c r="N39" s="35">
        <f t="shared" si="11"/>
        <v>0</v>
      </c>
      <c r="O39" s="35">
        <f t="shared" si="11"/>
        <v>0</v>
      </c>
      <c r="P39" s="35">
        <f t="shared" si="11"/>
        <v>0</v>
      </c>
      <c r="Q39" s="35">
        <f t="shared" si="11"/>
        <v>1.5873015873015873E-3</v>
      </c>
      <c r="R39" s="35">
        <f t="shared" si="11"/>
        <v>1.7857142857142857E-3</v>
      </c>
      <c r="S39" s="35">
        <f t="shared" si="13"/>
        <v>1.6556291390728477E-3</v>
      </c>
      <c r="T39" s="35">
        <f t="shared" si="12"/>
        <v>4.0160642570281121E-3</v>
      </c>
      <c r="U39" s="35">
        <f t="shared" si="12"/>
        <v>1.0482180293501049E-2</v>
      </c>
      <c r="V39" s="35">
        <f t="shared" si="12"/>
        <v>8.6021505376344086E-3</v>
      </c>
    </row>
  </sheetData>
  <mergeCells count="6">
    <mergeCell ref="A1:F1"/>
    <mergeCell ref="A2:E2"/>
    <mergeCell ref="A5:J5"/>
    <mergeCell ref="M5:V5"/>
    <mergeCell ref="A24:J24"/>
    <mergeCell ref="M24:V24"/>
  </mergeCells>
  <hyperlinks>
    <hyperlink ref="G1" location="'Table of Contents'!A1" display="ToC"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0"/>
  <sheetViews>
    <sheetView topLeftCell="A28" workbookViewId="0">
      <selection activeCell="A2" sqref="A2"/>
    </sheetView>
  </sheetViews>
  <sheetFormatPr defaultRowHeight="15" x14ac:dyDescent="0.25"/>
  <cols>
    <col min="1" max="1" width="23.5703125" bestFit="1" customWidth="1"/>
  </cols>
  <sheetData>
    <row r="1" spans="1:10" ht="21" x14ac:dyDescent="0.35">
      <c r="A1" s="120" t="s">
        <v>333</v>
      </c>
      <c r="B1" s="120"/>
      <c r="C1" s="120"/>
      <c r="D1" s="120"/>
      <c r="E1" s="120"/>
      <c r="F1" s="120"/>
      <c r="G1" s="86" t="s">
        <v>433</v>
      </c>
    </row>
    <row r="2" spans="1:10" ht="21" x14ac:dyDescent="0.35">
      <c r="A2" s="45" t="s">
        <v>345</v>
      </c>
      <c r="B2" s="45"/>
      <c r="C2" s="45"/>
      <c r="D2" s="45"/>
      <c r="E2" s="45"/>
      <c r="F2" s="45"/>
    </row>
    <row r="3" spans="1:10" ht="15.75" thickBot="1" x14ac:dyDescent="0.3"/>
    <row r="4" spans="1:10" ht="15.75" thickBot="1" x14ac:dyDescent="0.3">
      <c r="A4" s="99" t="s">
        <v>96</v>
      </c>
      <c r="B4" s="99">
        <v>2013</v>
      </c>
      <c r="C4" s="99">
        <v>2014</v>
      </c>
      <c r="D4" s="99">
        <v>2015</v>
      </c>
      <c r="E4" s="99">
        <v>2016</v>
      </c>
      <c r="F4" s="99">
        <v>2017</v>
      </c>
      <c r="G4" s="99">
        <v>2018</v>
      </c>
      <c r="H4" s="99">
        <v>2019</v>
      </c>
      <c r="I4" s="99">
        <v>2020</v>
      </c>
      <c r="J4" s="99">
        <v>2021</v>
      </c>
    </row>
    <row r="5" spans="1:10" ht="15.75" thickBot="1" x14ac:dyDescent="0.3">
      <c r="A5" s="46" t="s">
        <v>282</v>
      </c>
      <c r="B5" s="8">
        <v>82</v>
      </c>
      <c r="C5" s="8">
        <v>84</v>
      </c>
      <c r="D5" s="8">
        <v>74</v>
      </c>
      <c r="E5" s="8">
        <v>88</v>
      </c>
      <c r="F5" s="8">
        <v>81</v>
      </c>
      <c r="G5" s="8">
        <v>70</v>
      </c>
      <c r="H5" s="8">
        <v>47</v>
      </c>
      <c r="I5" s="8">
        <v>42</v>
      </c>
      <c r="J5" s="8">
        <v>43</v>
      </c>
    </row>
    <row r="6" spans="1:10" ht="15.75" thickBot="1" x14ac:dyDescent="0.3">
      <c r="A6" s="46" t="s">
        <v>25</v>
      </c>
      <c r="B6" s="8">
        <v>0</v>
      </c>
      <c r="C6" s="8">
        <v>0</v>
      </c>
      <c r="D6" s="8">
        <v>0</v>
      </c>
      <c r="E6" s="8">
        <v>0</v>
      </c>
      <c r="F6" s="8">
        <v>0</v>
      </c>
      <c r="G6" s="8">
        <v>0</v>
      </c>
      <c r="H6" s="8">
        <v>0</v>
      </c>
      <c r="I6" s="8">
        <v>0</v>
      </c>
      <c r="J6" s="8">
        <v>1</v>
      </c>
    </row>
    <row r="7" spans="1:10" ht="15.75" thickBot="1" x14ac:dyDescent="0.3">
      <c r="A7" s="46" t="s">
        <v>205</v>
      </c>
      <c r="B7" s="8">
        <v>0</v>
      </c>
      <c r="C7" s="8">
        <v>0</v>
      </c>
      <c r="D7" s="8">
        <v>0</v>
      </c>
      <c r="E7" s="8">
        <v>0</v>
      </c>
      <c r="F7" s="8">
        <v>0</v>
      </c>
      <c r="G7" s="8">
        <v>0</v>
      </c>
      <c r="H7" s="8">
        <v>1</v>
      </c>
      <c r="I7" s="8">
        <v>2</v>
      </c>
      <c r="J7" s="8">
        <v>0</v>
      </c>
    </row>
    <row r="8" spans="1:10" ht="15.75" thickBot="1" x14ac:dyDescent="0.3">
      <c r="A8" s="46" t="s">
        <v>244</v>
      </c>
      <c r="B8" s="8">
        <v>0</v>
      </c>
      <c r="C8" s="8">
        <v>0</v>
      </c>
      <c r="D8" s="8">
        <v>0</v>
      </c>
      <c r="E8" s="8">
        <v>0</v>
      </c>
      <c r="F8" s="8">
        <v>0</v>
      </c>
      <c r="G8" s="8">
        <v>0</v>
      </c>
      <c r="H8" s="8">
        <v>0</v>
      </c>
      <c r="I8" s="8">
        <v>0</v>
      </c>
      <c r="J8" s="8">
        <v>0</v>
      </c>
    </row>
    <row r="9" spans="1:10" ht="15.75" thickBot="1" x14ac:dyDescent="0.3">
      <c r="A9" s="46" t="s">
        <v>26</v>
      </c>
      <c r="B9" s="8">
        <v>5</v>
      </c>
      <c r="C9" s="8">
        <v>5</v>
      </c>
      <c r="D9" s="8">
        <v>3</v>
      </c>
      <c r="E9" s="8">
        <v>2</v>
      </c>
      <c r="F9" s="8">
        <v>3</v>
      </c>
      <c r="G9" s="8">
        <v>4</v>
      </c>
      <c r="H9" s="8">
        <v>5</v>
      </c>
      <c r="I9" s="8">
        <v>10</v>
      </c>
      <c r="J9" s="8">
        <v>4</v>
      </c>
    </row>
    <row r="10" spans="1:10" ht="15.75" thickBot="1" x14ac:dyDescent="0.3">
      <c r="A10" s="46" t="s">
        <v>27</v>
      </c>
      <c r="B10" s="8">
        <v>2</v>
      </c>
      <c r="C10" s="8">
        <v>0</v>
      </c>
      <c r="D10" s="8">
        <v>1</v>
      </c>
      <c r="E10" s="8">
        <v>4</v>
      </c>
      <c r="F10" s="8">
        <v>5</v>
      </c>
      <c r="G10" s="8">
        <v>4</v>
      </c>
      <c r="H10" s="8">
        <v>3</v>
      </c>
      <c r="I10" s="8">
        <v>1</v>
      </c>
      <c r="J10" s="8">
        <v>5</v>
      </c>
    </row>
    <row r="11" spans="1:10" ht="15.75" thickBot="1" x14ac:dyDescent="0.3">
      <c r="A11" s="46" t="s">
        <v>28</v>
      </c>
      <c r="B11" s="8">
        <v>0</v>
      </c>
      <c r="C11" s="8">
        <v>0</v>
      </c>
      <c r="D11" s="8">
        <v>0</v>
      </c>
      <c r="E11" s="8">
        <v>0</v>
      </c>
      <c r="F11" s="8">
        <v>0</v>
      </c>
      <c r="G11" s="8">
        <v>0</v>
      </c>
      <c r="H11" s="8">
        <v>0</v>
      </c>
      <c r="I11" s="8">
        <v>0</v>
      </c>
      <c r="J11" s="8">
        <v>0</v>
      </c>
    </row>
    <row r="12" spans="1:10" ht="15.75" thickBot="1" x14ac:dyDescent="0.3">
      <c r="A12" s="46" t="s">
        <v>29</v>
      </c>
      <c r="B12" s="8">
        <v>10</v>
      </c>
      <c r="C12" s="8">
        <v>11</v>
      </c>
      <c r="D12" s="8">
        <v>8</v>
      </c>
      <c r="E12" s="8">
        <v>4</v>
      </c>
      <c r="F12" s="8">
        <v>4</v>
      </c>
      <c r="G12" s="8">
        <v>5</v>
      </c>
      <c r="H12" s="8">
        <v>6</v>
      </c>
      <c r="I12" s="8">
        <v>9</v>
      </c>
      <c r="J12" s="8">
        <v>16</v>
      </c>
    </row>
    <row r="13" spans="1:10" ht="15.75" thickBot="1" x14ac:dyDescent="0.3">
      <c r="A13" s="46" t="s">
        <v>30</v>
      </c>
      <c r="B13" s="8">
        <v>9</v>
      </c>
      <c r="C13" s="8">
        <v>4</v>
      </c>
      <c r="D13" s="8">
        <v>2</v>
      </c>
      <c r="E13" s="8">
        <v>5</v>
      </c>
      <c r="F13" s="8">
        <v>10</v>
      </c>
      <c r="G13" s="8">
        <v>8</v>
      </c>
      <c r="H13" s="8">
        <v>9</v>
      </c>
      <c r="I13" s="8">
        <v>15</v>
      </c>
      <c r="J13" s="8">
        <v>18</v>
      </c>
    </row>
    <row r="14" spans="1:10" ht="15.75" thickBot="1" x14ac:dyDescent="0.3">
      <c r="A14" s="46" t="s">
        <v>219</v>
      </c>
      <c r="B14" s="8">
        <v>1</v>
      </c>
      <c r="C14" s="8">
        <v>1</v>
      </c>
      <c r="D14" s="8">
        <v>2</v>
      </c>
      <c r="E14" s="8">
        <v>2</v>
      </c>
      <c r="F14" s="8">
        <v>2</v>
      </c>
      <c r="G14" s="8">
        <v>2</v>
      </c>
      <c r="H14" s="8">
        <v>0</v>
      </c>
      <c r="I14" s="8">
        <v>0</v>
      </c>
      <c r="J14" s="8">
        <v>0</v>
      </c>
    </row>
    <row r="15" spans="1:10" ht="15.75" thickBot="1" x14ac:dyDescent="0.3">
      <c r="A15" s="46" t="s">
        <v>245</v>
      </c>
      <c r="B15" s="8">
        <v>0</v>
      </c>
      <c r="C15" s="8">
        <v>0</v>
      </c>
      <c r="D15" s="8">
        <v>0</v>
      </c>
      <c r="E15" s="8">
        <v>0</v>
      </c>
      <c r="F15" s="8">
        <v>0</v>
      </c>
      <c r="G15" s="8">
        <v>0</v>
      </c>
      <c r="H15" s="8">
        <v>0</v>
      </c>
      <c r="I15" s="8">
        <v>0</v>
      </c>
      <c r="J15" s="8">
        <v>0</v>
      </c>
    </row>
    <row r="16" spans="1:10" ht="15.75" thickBot="1" x14ac:dyDescent="0.3">
      <c r="A16" s="46" t="s">
        <v>206</v>
      </c>
      <c r="B16" s="8">
        <v>0</v>
      </c>
      <c r="C16" s="8">
        <v>0</v>
      </c>
      <c r="D16" s="8">
        <v>0</v>
      </c>
      <c r="E16" s="8">
        <v>0</v>
      </c>
      <c r="F16" s="8">
        <v>0</v>
      </c>
      <c r="G16" s="8">
        <v>0</v>
      </c>
      <c r="H16" s="8">
        <v>0</v>
      </c>
      <c r="I16" s="8">
        <v>1</v>
      </c>
      <c r="J16" s="8">
        <v>0</v>
      </c>
    </row>
    <row r="17" spans="1:10" ht="15.75" thickBot="1" x14ac:dyDescent="0.3">
      <c r="A17" s="46" t="s">
        <v>31</v>
      </c>
      <c r="B17" s="8">
        <v>0</v>
      </c>
      <c r="C17" s="8">
        <v>1</v>
      </c>
      <c r="D17" s="8">
        <v>1</v>
      </c>
      <c r="E17" s="8">
        <v>3</v>
      </c>
      <c r="F17" s="8">
        <v>5</v>
      </c>
      <c r="G17" s="8">
        <v>3</v>
      </c>
      <c r="H17" s="8">
        <v>5</v>
      </c>
      <c r="I17" s="8">
        <v>5</v>
      </c>
      <c r="J17" s="8">
        <v>1</v>
      </c>
    </row>
    <row r="18" spans="1:10" ht="15.75" thickBot="1" x14ac:dyDescent="0.3">
      <c r="A18" s="46" t="s">
        <v>32</v>
      </c>
      <c r="B18" s="43">
        <v>1</v>
      </c>
      <c r="C18" s="43">
        <v>1</v>
      </c>
      <c r="D18" s="43">
        <v>0</v>
      </c>
      <c r="E18" s="43">
        <v>1</v>
      </c>
      <c r="F18" s="43">
        <v>0</v>
      </c>
      <c r="G18" s="43">
        <v>1</v>
      </c>
      <c r="H18" s="43">
        <v>2</v>
      </c>
      <c r="I18" s="43">
        <v>1</v>
      </c>
      <c r="J18" s="43">
        <v>0</v>
      </c>
    </row>
    <row r="19" spans="1:10" ht="15.75" thickBot="1" x14ac:dyDescent="0.3">
      <c r="A19" s="46" t="s">
        <v>33</v>
      </c>
      <c r="B19" s="8">
        <v>1</v>
      </c>
      <c r="C19" s="8">
        <v>1</v>
      </c>
      <c r="D19" s="8">
        <v>0</v>
      </c>
      <c r="E19" s="8">
        <v>0</v>
      </c>
      <c r="F19" s="8">
        <v>0</v>
      </c>
      <c r="G19" s="8">
        <v>0</v>
      </c>
      <c r="H19" s="8">
        <v>1</v>
      </c>
      <c r="I19" s="8">
        <v>1</v>
      </c>
      <c r="J19" s="8">
        <v>1</v>
      </c>
    </row>
    <row r="20" spans="1:10" ht="15.75" thickBot="1" x14ac:dyDescent="0.3">
      <c r="A20" s="46" t="s">
        <v>34</v>
      </c>
      <c r="B20" s="8">
        <v>7</v>
      </c>
      <c r="C20" s="8">
        <v>3</v>
      </c>
      <c r="D20" s="8">
        <v>2</v>
      </c>
      <c r="E20" s="8">
        <v>3</v>
      </c>
      <c r="F20" s="8">
        <v>2</v>
      </c>
      <c r="G20" s="8">
        <v>3</v>
      </c>
      <c r="H20" s="8">
        <v>2</v>
      </c>
      <c r="I20" s="8">
        <v>1</v>
      </c>
      <c r="J20" s="8">
        <v>1</v>
      </c>
    </row>
    <row r="21" spans="1:10" ht="15.75" thickBot="1" x14ac:dyDescent="0.3">
      <c r="A21" s="46" t="s">
        <v>220</v>
      </c>
      <c r="B21" s="8">
        <v>0</v>
      </c>
      <c r="C21" s="8">
        <v>0</v>
      </c>
      <c r="D21" s="8">
        <v>1</v>
      </c>
      <c r="E21" s="8">
        <v>1</v>
      </c>
      <c r="F21" s="8">
        <v>0</v>
      </c>
      <c r="G21" s="8">
        <v>0</v>
      </c>
      <c r="H21" s="8">
        <v>0</v>
      </c>
      <c r="I21" s="8">
        <v>0</v>
      </c>
      <c r="J21" s="8">
        <v>0</v>
      </c>
    </row>
    <row r="22" spans="1:10" ht="15.75" thickBot="1" x14ac:dyDescent="0.3">
      <c r="A22" s="46" t="s">
        <v>35</v>
      </c>
      <c r="B22" s="8">
        <v>5</v>
      </c>
      <c r="C22" s="8">
        <v>4</v>
      </c>
      <c r="D22" s="8">
        <v>4</v>
      </c>
      <c r="E22" s="8">
        <v>2</v>
      </c>
      <c r="F22" s="8">
        <v>3</v>
      </c>
      <c r="G22" s="8">
        <v>5</v>
      </c>
      <c r="H22" s="8">
        <v>3</v>
      </c>
      <c r="I22" s="8">
        <v>1</v>
      </c>
      <c r="J22" s="8">
        <v>2</v>
      </c>
    </row>
    <row r="23" spans="1:10" ht="15.75" thickBot="1" x14ac:dyDescent="0.3">
      <c r="A23" s="46" t="s">
        <v>36</v>
      </c>
      <c r="B23" s="8">
        <v>1</v>
      </c>
      <c r="C23" s="8">
        <v>2</v>
      </c>
      <c r="D23" s="8">
        <v>1</v>
      </c>
      <c r="E23" s="8">
        <v>1</v>
      </c>
      <c r="F23" s="8">
        <v>0</v>
      </c>
      <c r="G23" s="8">
        <v>2</v>
      </c>
      <c r="H23" s="8">
        <v>1</v>
      </c>
      <c r="I23" s="8">
        <v>1</v>
      </c>
      <c r="J23" s="8">
        <v>1</v>
      </c>
    </row>
    <row r="24" spans="1:10" ht="15.75" thickBot="1" x14ac:dyDescent="0.3">
      <c r="A24" s="47" t="s">
        <v>37</v>
      </c>
      <c r="B24" s="44">
        <v>873</v>
      </c>
      <c r="C24" s="44">
        <v>813</v>
      </c>
      <c r="D24" s="44">
        <v>799</v>
      </c>
      <c r="E24" s="44">
        <v>761</v>
      </c>
      <c r="F24" s="44">
        <v>783</v>
      </c>
      <c r="G24" s="44">
        <v>773</v>
      </c>
      <c r="H24" s="44">
        <v>718</v>
      </c>
      <c r="I24" s="44">
        <v>725</v>
      </c>
      <c r="J24" s="44">
        <v>635</v>
      </c>
    </row>
    <row r="25" spans="1:10" ht="15.75" thickBot="1" x14ac:dyDescent="0.3">
      <c r="A25" s="46" t="s">
        <v>38</v>
      </c>
      <c r="B25" s="8">
        <v>0</v>
      </c>
      <c r="C25" s="8">
        <v>0</v>
      </c>
      <c r="D25" s="8">
        <v>0</v>
      </c>
      <c r="E25" s="8">
        <v>0</v>
      </c>
      <c r="F25" s="8">
        <v>1</v>
      </c>
      <c r="G25" s="8">
        <v>1</v>
      </c>
      <c r="H25" s="8">
        <v>1</v>
      </c>
      <c r="I25" s="8">
        <v>0</v>
      </c>
      <c r="J25" s="8">
        <v>0</v>
      </c>
    </row>
    <row r="26" spans="1:10" ht="15.75" thickBot="1" x14ac:dyDescent="0.3">
      <c r="A26" s="46" t="s">
        <v>39</v>
      </c>
      <c r="B26" s="8">
        <v>1</v>
      </c>
      <c r="C26" s="8">
        <v>3</v>
      </c>
      <c r="D26" s="8">
        <v>2</v>
      </c>
      <c r="E26" s="8">
        <v>1</v>
      </c>
      <c r="F26" s="8">
        <v>0</v>
      </c>
      <c r="G26" s="8">
        <v>1</v>
      </c>
      <c r="H26" s="8">
        <v>2</v>
      </c>
      <c r="I26" s="8">
        <v>2</v>
      </c>
      <c r="J26" s="8">
        <v>1</v>
      </c>
    </row>
    <row r="27" spans="1:10" ht="15.75" thickBot="1" x14ac:dyDescent="0.3">
      <c r="A27" s="46" t="s">
        <v>246</v>
      </c>
      <c r="B27" s="8">
        <v>0</v>
      </c>
      <c r="C27" s="8">
        <v>0</v>
      </c>
      <c r="D27" s="8">
        <v>0</v>
      </c>
      <c r="E27" s="8">
        <v>0</v>
      </c>
      <c r="F27" s="8">
        <v>0</v>
      </c>
      <c r="G27" s="8">
        <v>0</v>
      </c>
      <c r="H27" s="8">
        <v>0</v>
      </c>
      <c r="I27" s="8">
        <v>0</v>
      </c>
      <c r="J27" s="8">
        <v>0</v>
      </c>
    </row>
    <row r="28" spans="1:10" ht="15.75" thickBot="1" x14ac:dyDescent="0.3">
      <c r="A28" s="46" t="s">
        <v>207</v>
      </c>
      <c r="B28" s="8">
        <v>1</v>
      </c>
      <c r="C28" s="8">
        <v>0</v>
      </c>
      <c r="D28" s="8">
        <v>0</v>
      </c>
      <c r="E28" s="8">
        <v>0</v>
      </c>
      <c r="F28" s="8">
        <v>0</v>
      </c>
      <c r="G28" s="8">
        <v>0</v>
      </c>
      <c r="H28" s="8">
        <v>0</v>
      </c>
      <c r="I28" s="8">
        <v>0</v>
      </c>
      <c r="J28" s="8">
        <v>0</v>
      </c>
    </row>
    <row r="29" spans="1:10" ht="15.75" thickBot="1" x14ac:dyDescent="0.3">
      <c r="A29" s="46" t="s">
        <v>221</v>
      </c>
      <c r="B29" s="8">
        <v>1</v>
      </c>
      <c r="C29" s="8">
        <v>0</v>
      </c>
      <c r="D29" s="8">
        <v>0</v>
      </c>
      <c r="E29" s="8">
        <v>1</v>
      </c>
      <c r="F29" s="8">
        <v>1</v>
      </c>
      <c r="G29" s="8">
        <v>1</v>
      </c>
      <c r="H29" s="8">
        <v>0</v>
      </c>
      <c r="I29" s="8">
        <v>0</v>
      </c>
      <c r="J29" s="8">
        <v>0</v>
      </c>
    </row>
    <row r="30" spans="1:10" ht="15.75" thickBot="1" x14ac:dyDescent="0.3">
      <c r="A30" s="46" t="s">
        <v>40</v>
      </c>
      <c r="B30" s="8">
        <v>0</v>
      </c>
      <c r="C30" s="8">
        <v>0</v>
      </c>
      <c r="D30" s="8">
        <v>0</v>
      </c>
      <c r="E30" s="8">
        <v>1</v>
      </c>
      <c r="F30" s="8">
        <v>0</v>
      </c>
      <c r="G30" s="8">
        <v>0</v>
      </c>
      <c r="H30" s="8">
        <v>0</v>
      </c>
      <c r="I30" s="8">
        <v>1</v>
      </c>
      <c r="J30" s="8">
        <v>1</v>
      </c>
    </row>
    <row r="31" spans="1:10" ht="15.75" thickBot="1" x14ac:dyDescent="0.3">
      <c r="A31" s="46" t="s">
        <v>222</v>
      </c>
      <c r="B31" s="8">
        <v>0</v>
      </c>
      <c r="C31" s="8">
        <v>0</v>
      </c>
      <c r="D31" s="8">
        <v>0</v>
      </c>
      <c r="E31" s="8">
        <v>3</v>
      </c>
      <c r="F31" s="8">
        <v>4</v>
      </c>
      <c r="G31" s="8">
        <v>2</v>
      </c>
      <c r="H31" s="8">
        <v>1</v>
      </c>
      <c r="I31" s="8">
        <v>0</v>
      </c>
      <c r="J31" s="8">
        <v>0</v>
      </c>
    </row>
    <row r="32" spans="1:10" ht="15.75" thickBot="1" x14ac:dyDescent="0.3">
      <c r="A32" s="46" t="s">
        <v>41</v>
      </c>
      <c r="B32" s="8">
        <v>19</v>
      </c>
      <c r="C32" s="8">
        <v>17</v>
      </c>
      <c r="D32" s="8">
        <v>13</v>
      </c>
      <c r="E32" s="8">
        <v>11</v>
      </c>
      <c r="F32" s="8">
        <v>18</v>
      </c>
      <c r="G32" s="8">
        <v>9</v>
      </c>
      <c r="H32" s="8">
        <v>8</v>
      </c>
      <c r="I32" s="8">
        <v>9</v>
      </c>
      <c r="J32" s="8">
        <v>7</v>
      </c>
    </row>
    <row r="33" spans="1:10" ht="15.75" thickBot="1" x14ac:dyDescent="0.3">
      <c r="A33" s="46" t="s">
        <v>42</v>
      </c>
      <c r="B33" s="8">
        <v>0</v>
      </c>
      <c r="C33" s="8">
        <v>0</v>
      </c>
      <c r="D33" s="8">
        <v>1</v>
      </c>
      <c r="E33" s="8">
        <v>1</v>
      </c>
      <c r="F33" s="8">
        <v>3</v>
      </c>
      <c r="G33" s="8">
        <v>2</v>
      </c>
      <c r="H33" s="8">
        <v>2</v>
      </c>
      <c r="I33" s="8">
        <v>2</v>
      </c>
      <c r="J33" s="8">
        <v>1</v>
      </c>
    </row>
    <row r="34" spans="1:10" ht="15.75" thickBot="1" x14ac:dyDescent="0.3">
      <c r="A34" s="46" t="s">
        <v>208</v>
      </c>
      <c r="B34" s="8">
        <v>0</v>
      </c>
      <c r="C34" s="8">
        <v>0</v>
      </c>
      <c r="D34" s="8">
        <v>0</v>
      </c>
      <c r="E34" s="8">
        <v>0</v>
      </c>
      <c r="F34" s="8">
        <v>0</v>
      </c>
      <c r="G34" s="8">
        <v>0</v>
      </c>
      <c r="H34" s="8">
        <v>0</v>
      </c>
      <c r="I34" s="8">
        <v>0</v>
      </c>
      <c r="J34" s="8">
        <v>0</v>
      </c>
    </row>
    <row r="35" spans="1:10" ht="15.75" thickBot="1" x14ac:dyDescent="0.3">
      <c r="A35" s="46" t="s">
        <v>43</v>
      </c>
      <c r="B35" s="8">
        <v>0</v>
      </c>
      <c r="C35" s="8">
        <v>0</v>
      </c>
      <c r="D35" s="8">
        <v>1</v>
      </c>
      <c r="E35" s="8">
        <v>0</v>
      </c>
      <c r="F35" s="8">
        <v>1</v>
      </c>
      <c r="G35" s="8">
        <v>1</v>
      </c>
      <c r="H35" s="8">
        <v>0</v>
      </c>
      <c r="I35" s="8">
        <v>0</v>
      </c>
      <c r="J35" s="8">
        <v>0</v>
      </c>
    </row>
    <row r="36" spans="1:10" ht="15.75" thickBot="1" x14ac:dyDescent="0.3">
      <c r="A36" s="46" t="s">
        <v>44</v>
      </c>
      <c r="B36" s="8">
        <v>7</v>
      </c>
      <c r="C36" s="8">
        <v>9</v>
      </c>
      <c r="D36" s="8">
        <v>8</v>
      </c>
      <c r="E36" s="8">
        <v>8</v>
      </c>
      <c r="F36" s="8">
        <v>7</v>
      </c>
      <c r="G36" s="8">
        <v>10</v>
      </c>
      <c r="H36" s="8">
        <v>7</v>
      </c>
      <c r="I36" s="8">
        <v>6</v>
      </c>
      <c r="J36" s="8">
        <v>6</v>
      </c>
    </row>
    <row r="37" spans="1:10" ht="15.75" thickBot="1" x14ac:dyDescent="0.3">
      <c r="A37" s="46" t="s">
        <v>247</v>
      </c>
      <c r="B37" s="8">
        <v>0</v>
      </c>
      <c r="C37" s="8">
        <v>0</v>
      </c>
      <c r="D37" s="8">
        <v>0</v>
      </c>
      <c r="E37" s="8">
        <v>0</v>
      </c>
      <c r="F37" s="8">
        <v>0</v>
      </c>
      <c r="G37" s="8">
        <v>0</v>
      </c>
      <c r="H37" s="8">
        <v>0</v>
      </c>
      <c r="I37" s="8">
        <v>0</v>
      </c>
      <c r="J37" s="8">
        <v>0</v>
      </c>
    </row>
    <row r="38" spans="1:10" ht="15.75" thickBot="1" x14ac:dyDescent="0.3">
      <c r="A38" s="46" t="s">
        <v>45</v>
      </c>
      <c r="B38" s="8">
        <v>0</v>
      </c>
      <c r="C38" s="8">
        <v>0</v>
      </c>
      <c r="D38" s="8">
        <v>0</v>
      </c>
      <c r="E38" s="8">
        <v>0</v>
      </c>
      <c r="F38" s="8">
        <v>0</v>
      </c>
      <c r="G38" s="8">
        <v>0</v>
      </c>
      <c r="H38" s="8">
        <v>0</v>
      </c>
      <c r="I38" s="8">
        <v>0</v>
      </c>
      <c r="J38" s="8">
        <v>1</v>
      </c>
    </row>
    <row r="39" spans="1:10" ht="15.75" thickBot="1" x14ac:dyDescent="0.3">
      <c r="A39" s="46" t="s">
        <v>46</v>
      </c>
      <c r="B39" s="8">
        <v>2</v>
      </c>
      <c r="C39" s="8">
        <v>4</v>
      </c>
      <c r="D39" s="8">
        <v>2</v>
      </c>
      <c r="E39" s="8">
        <v>2</v>
      </c>
      <c r="F39" s="8">
        <v>2</v>
      </c>
      <c r="G39" s="8">
        <v>4</v>
      </c>
      <c r="H39" s="8">
        <v>4</v>
      </c>
      <c r="I39" s="8">
        <v>5</v>
      </c>
      <c r="J39" s="8">
        <v>2</v>
      </c>
    </row>
    <row r="40" spans="1:10" ht="15.75" thickBot="1" x14ac:dyDescent="0.3">
      <c r="A40" s="46" t="s">
        <v>47</v>
      </c>
      <c r="B40" s="8">
        <v>0</v>
      </c>
      <c r="C40" s="8">
        <v>1</v>
      </c>
      <c r="D40" s="8">
        <v>1</v>
      </c>
      <c r="E40" s="8">
        <v>1</v>
      </c>
      <c r="F40" s="8">
        <v>0</v>
      </c>
      <c r="G40" s="8">
        <v>4</v>
      </c>
      <c r="H40" s="8">
        <v>5</v>
      </c>
      <c r="I40" s="8">
        <v>1</v>
      </c>
      <c r="J40" s="8">
        <v>2</v>
      </c>
    </row>
    <row r="41" spans="1:10" ht="15.75" thickBot="1" x14ac:dyDescent="0.3">
      <c r="A41" s="46" t="s">
        <v>48</v>
      </c>
      <c r="B41" s="8">
        <v>2</v>
      </c>
      <c r="C41" s="8">
        <v>0</v>
      </c>
      <c r="D41" s="8">
        <v>0</v>
      </c>
      <c r="E41" s="8">
        <v>0</v>
      </c>
      <c r="F41" s="8">
        <v>2</v>
      </c>
      <c r="G41" s="8">
        <v>5</v>
      </c>
      <c r="H41" s="8">
        <v>3</v>
      </c>
      <c r="I41" s="8">
        <v>4</v>
      </c>
      <c r="J41" s="8">
        <v>3</v>
      </c>
    </row>
    <row r="42" spans="1:10" ht="15.75" thickBot="1" x14ac:dyDescent="0.3">
      <c r="A42" s="46" t="s">
        <v>209</v>
      </c>
      <c r="B42" s="8">
        <v>0</v>
      </c>
      <c r="C42" s="8">
        <v>0</v>
      </c>
      <c r="D42" s="8">
        <v>0</v>
      </c>
      <c r="E42" s="8">
        <v>0</v>
      </c>
      <c r="F42" s="8">
        <v>1</v>
      </c>
      <c r="G42" s="8">
        <v>1</v>
      </c>
      <c r="H42" s="8">
        <v>1</v>
      </c>
      <c r="I42" s="8">
        <v>0</v>
      </c>
      <c r="J42" s="8">
        <v>0</v>
      </c>
    </row>
    <row r="43" spans="1:10" ht="15.75" thickBot="1" x14ac:dyDescent="0.3">
      <c r="A43" s="46" t="s">
        <v>49</v>
      </c>
      <c r="B43" s="8">
        <v>19</v>
      </c>
      <c r="C43" s="8">
        <v>20</v>
      </c>
      <c r="D43" s="8">
        <v>17</v>
      </c>
      <c r="E43" s="8">
        <v>26</v>
      </c>
      <c r="F43" s="8">
        <v>26</v>
      </c>
      <c r="G43" s="8">
        <v>23</v>
      </c>
      <c r="H43" s="8">
        <v>31</v>
      </c>
      <c r="I43" s="8">
        <v>26</v>
      </c>
      <c r="J43" s="8">
        <v>22</v>
      </c>
    </row>
    <row r="44" spans="1:10" ht="15.75" thickBot="1" x14ac:dyDescent="0.3">
      <c r="A44" s="46" t="s">
        <v>223</v>
      </c>
      <c r="B44" s="8">
        <v>1</v>
      </c>
      <c r="C44" s="8">
        <v>0</v>
      </c>
      <c r="D44" s="8">
        <v>1</v>
      </c>
      <c r="E44" s="8">
        <v>1</v>
      </c>
      <c r="F44" s="8">
        <v>0</v>
      </c>
      <c r="G44" s="8">
        <v>0</v>
      </c>
      <c r="H44" s="8">
        <v>0</v>
      </c>
      <c r="I44" s="8">
        <v>0</v>
      </c>
      <c r="J44" s="8">
        <v>0</v>
      </c>
    </row>
    <row r="45" spans="1:10" ht="15.75" thickBot="1" x14ac:dyDescent="0.3">
      <c r="A45" s="46" t="s">
        <v>50</v>
      </c>
      <c r="B45" s="8">
        <v>0</v>
      </c>
      <c r="C45" s="8">
        <v>0</v>
      </c>
      <c r="D45" s="8">
        <v>0</v>
      </c>
      <c r="E45" s="8">
        <v>1</v>
      </c>
      <c r="F45" s="8">
        <v>2</v>
      </c>
      <c r="G45" s="8">
        <v>2</v>
      </c>
      <c r="H45" s="8">
        <v>1</v>
      </c>
      <c r="I45" s="8">
        <v>1</v>
      </c>
      <c r="J45" s="8">
        <v>1</v>
      </c>
    </row>
    <row r="46" spans="1:10" ht="15.75" thickBot="1" x14ac:dyDescent="0.3">
      <c r="A46" s="46" t="s">
        <v>51</v>
      </c>
      <c r="B46" s="8">
        <v>0</v>
      </c>
      <c r="C46" s="8">
        <v>0</v>
      </c>
      <c r="D46" s="8">
        <v>0</v>
      </c>
      <c r="E46" s="8">
        <v>1</v>
      </c>
      <c r="F46" s="8">
        <v>1</v>
      </c>
      <c r="G46" s="8">
        <v>2</v>
      </c>
      <c r="H46" s="8">
        <v>2</v>
      </c>
      <c r="I46" s="8">
        <v>1</v>
      </c>
      <c r="J46" s="8">
        <v>2</v>
      </c>
    </row>
    <row r="47" spans="1:10" ht="15.75" thickBot="1" x14ac:dyDescent="0.3">
      <c r="A47" s="46" t="s">
        <v>52</v>
      </c>
      <c r="B47" s="8">
        <v>0</v>
      </c>
      <c r="C47" s="8">
        <v>0</v>
      </c>
      <c r="D47" s="8">
        <v>0</v>
      </c>
      <c r="E47" s="8">
        <v>0</v>
      </c>
      <c r="F47" s="8">
        <v>0</v>
      </c>
      <c r="G47" s="8">
        <v>0</v>
      </c>
      <c r="H47" s="8">
        <v>0</v>
      </c>
      <c r="I47" s="8">
        <v>0</v>
      </c>
      <c r="J47" s="8">
        <v>0</v>
      </c>
    </row>
    <row r="48" spans="1:10" ht="15.75" thickBot="1" x14ac:dyDescent="0.3">
      <c r="A48" s="46" t="s">
        <v>224</v>
      </c>
      <c r="B48" s="8">
        <v>0</v>
      </c>
      <c r="C48" s="8">
        <v>0</v>
      </c>
      <c r="D48" s="8">
        <v>1</v>
      </c>
      <c r="E48" s="8">
        <v>1</v>
      </c>
      <c r="F48" s="8">
        <v>1</v>
      </c>
      <c r="G48" s="8">
        <v>1</v>
      </c>
      <c r="H48" s="8">
        <v>0</v>
      </c>
      <c r="I48" s="8">
        <v>0</v>
      </c>
      <c r="J48" s="8">
        <v>0</v>
      </c>
    </row>
    <row r="49" spans="1:10" ht="15.75" thickBot="1" x14ac:dyDescent="0.3">
      <c r="A49" s="46" t="s">
        <v>53</v>
      </c>
      <c r="B49" s="8">
        <v>0</v>
      </c>
      <c r="C49" s="8">
        <v>0</v>
      </c>
      <c r="D49" s="8">
        <v>0</v>
      </c>
      <c r="E49" s="8">
        <v>0</v>
      </c>
      <c r="F49" s="8">
        <v>0</v>
      </c>
      <c r="G49" s="8">
        <v>0</v>
      </c>
      <c r="H49" s="8">
        <v>1</v>
      </c>
      <c r="I49" s="8">
        <v>1</v>
      </c>
      <c r="J49" s="8">
        <v>1</v>
      </c>
    </row>
    <row r="50" spans="1:10" ht="15.75" thickBot="1" x14ac:dyDescent="0.3">
      <c r="A50" s="46" t="s">
        <v>210</v>
      </c>
      <c r="B50" s="8">
        <v>0</v>
      </c>
      <c r="C50" s="8">
        <v>0</v>
      </c>
      <c r="D50" s="8">
        <v>0</v>
      </c>
      <c r="E50" s="8">
        <v>0</v>
      </c>
      <c r="F50" s="8">
        <v>1</v>
      </c>
      <c r="G50" s="8">
        <v>2</v>
      </c>
      <c r="H50" s="8">
        <v>2</v>
      </c>
      <c r="I50" s="8">
        <v>2</v>
      </c>
      <c r="J50" s="8">
        <v>0</v>
      </c>
    </row>
    <row r="51" spans="1:10" ht="15.75" thickBot="1" x14ac:dyDescent="0.3">
      <c r="A51" s="46" t="s">
        <v>211</v>
      </c>
      <c r="B51" s="8">
        <v>1</v>
      </c>
      <c r="C51" s="8">
        <v>0</v>
      </c>
      <c r="D51" s="8">
        <v>0</v>
      </c>
      <c r="E51" s="8">
        <v>0</v>
      </c>
      <c r="F51" s="8">
        <v>0</v>
      </c>
      <c r="G51" s="8">
        <v>1</v>
      </c>
      <c r="H51" s="8">
        <v>0</v>
      </c>
      <c r="I51" s="8">
        <v>0</v>
      </c>
      <c r="J51" s="8">
        <v>0</v>
      </c>
    </row>
    <row r="52" spans="1:10" ht="15.75" thickBot="1" x14ac:dyDescent="0.3">
      <c r="A52" s="46" t="s">
        <v>54</v>
      </c>
      <c r="B52" s="8">
        <v>41</v>
      </c>
      <c r="C52" s="8">
        <v>38</v>
      </c>
      <c r="D52" s="8">
        <v>35</v>
      </c>
      <c r="E52" s="8">
        <v>31</v>
      </c>
      <c r="F52" s="8">
        <v>36</v>
      </c>
      <c r="G52" s="8">
        <v>29</v>
      </c>
      <c r="H52" s="8">
        <v>29</v>
      </c>
      <c r="I52" s="8">
        <v>28</v>
      </c>
      <c r="J52" s="8">
        <v>32</v>
      </c>
    </row>
    <row r="53" spans="1:10" ht="15.75" thickBot="1" x14ac:dyDescent="0.3">
      <c r="A53" s="46" t="s">
        <v>98</v>
      </c>
      <c r="B53" s="8">
        <v>0</v>
      </c>
      <c r="C53" s="8">
        <v>0</v>
      </c>
      <c r="D53" s="8">
        <v>0</v>
      </c>
      <c r="E53" s="8">
        <v>0</v>
      </c>
      <c r="F53" s="8">
        <v>0</v>
      </c>
      <c r="G53" s="8">
        <v>0</v>
      </c>
      <c r="H53" s="8">
        <v>0</v>
      </c>
      <c r="I53" s="8">
        <v>0</v>
      </c>
      <c r="J53" s="8">
        <v>0</v>
      </c>
    </row>
    <row r="54" spans="1:10" ht="15.75" thickBot="1" x14ac:dyDescent="0.3">
      <c r="A54" s="46" t="s">
        <v>55</v>
      </c>
      <c r="B54" s="8">
        <v>0</v>
      </c>
      <c r="C54" s="8">
        <v>0</v>
      </c>
      <c r="D54" s="8">
        <v>0</v>
      </c>
      <c r="E54" s="8">
        <v>1</v>
      </c>
      <c r="F54" s="8">
        <v>1</v>
      </c>
      <c r="G54" s="8">
        <v>0</v>
      </c>
      <c r="H54" s="8">
        <v>0</v>
      </c>
      <c r="I54" s="8">
        <v>0</v>
      </c>
      <c r="J54" s="8">
        <v>1</v>
      </c>
    </row>
    <row r="55" spans="1:10" ht="15.75" thickBot="1" x14ac:dyDescent="0.3">
      <c r="A55" s="46" t="s">
        <v>56</v>
      </c>
      <c r="B55" s="8">
        <v>0</v>
      </c>
      <c r="C55" s="8">
        <v>0</v>
      </c>
      <c r="D55" s="8">
        <v>0</v>
      </c>
      <c r="E55" s="8">
        <v>0</v>
      </c>
      <c r="F55" s="8">
        <v>0</v>
      </c>
      <c r="G55" s="8">
        <v>0</v>
      </c>
      <c r="H55" s="8">
        <v>1</v>
      </c>
      <c r="I55" s="8">
        <v>0</v>
      </c>
      <c r="J55" s="8">
        <v>1</v>
      </c>
    </row>
    <row r="56" spans="1:10" ht="15.75" thickBot="1" x14ac:dyDescent="0.3">
      <c r="A56" s="46" t="s">
        <v>57</v>
      </c>
      <c r="B56" s="8">
        <v>1</v>
      </c>
      <c r="C56" s="8">
        <v>3</v>
      </c>
      <c r="D56" s="8">
        <v>4</v>
      </c>
      <c r="E56" s="8">
        <v>1</v>
      </c>
      <c r="F56" s="8">
        <v>1</v>
      </c>
      <c r="G56" s="8">
        <v>1</v>
      </c>
      <c r="H56" s="8">
        <v>2</v>
      </c>
      <c r="I56" s="8">
        <v>2</v>
      </c>
      <c r="J56" s="8">
        <v>2</v>
      </c>
    </row>
    <row r="57" spans="1:10" ht="15.75" thickBot="1" x14ac:dyDescent="0.3">
      <c r="A57" s="46" t="s">
        <v>212</v>
      </c>
      <c r="B57" s="8">
        <v>1</v>
      </c>
      <c r="C57" s="8">
        <v>1</v>
      </c>
      <c r="D57" s="8">
        <v>1</v>
      </c>
      <c r="E57" s="8">
        <v>1</v>
      </c>
      <c r="F57" s="8">
        <v>2</v>
      </c>
      <c r="G57" s="8">
        <v>0</v>
      </c>
      <c r="H57" s="8">
        <v>0</v>
      </c>
      <c r="I57" s="8">
        <v>0</v>
      </c>
      <c r="J57" s="8">
        <v>0</v>
      </c>
    </row>
    <row r="58" spans="1:10" ht="15.75" thickBot="1" x14ac:dyDescent="0.3">
      <c r="A58" s="46" t="s">
        <v>248</v>
      </c>
      <c r="B58" s="8">
        <v>0</v>
      </c>
      <c r="C58" s="8">
        <v>0</v>
      </c>
      <c r="D58" s="8">
        <v>0</v>
      </c>
      <c r="E58" s="8">
        <v>0</v>
      </c>
      <c r="F58" s="8">
        <v>0</v>
      </c>
      <c r="G58" s="8">
        <v>0</v>
      </c>
      <c r="H58" s="8">
        <v>0</v>
      </c>
      <c r="I58" s="8">
        <v>0</v>
      </c>
      <c r="J58" s="8">
        <v>0</v>
      </c>
    </row>
    <row r="59" spans="1:10" ht="15.75" thickBot="1" x14ac:dyDescent="0.3">
      <c r="A59" s="46" t="s">
        <v>213</v>
      </c>
      <c r="B59" s="8">
        <v>1</v>
      </c>
      <c r="C59" s="8">
        <v>1</v>
      </c>
      <c r="D59" s="8">
        <v>1</v>
      </c>
      <c r="E59" s="8">
        <v>0</v>
      </c>
      <c r="F59" s="8">
        <v>0</v>
      </c>
      <c r="G59" s="8">
        <v>0</v>
      </c>
      <c r="H59" s="8">
        <v>0</v>
      </c>
      <c r="I59" s="8">
        <v>0</v>
      </c>
      <c r="J59" s="8">
        <v>0</v>
      </c>
    </row>
    <row r="60" spans="1:10" ht="15.75" thickBot="1" x14ac:dyDescent="0.3">
      <c r="A60" s="57" t="s">
        <v>59</v>
      </c>
      <c r="B60" s="8">
        <f>SUM(B5:B59)</f>
        <v>1095</v>
      </c>
      <c r="C60" s="8">
        <f t="shared" ref="C60:J60" si="0">SUM(C5:C59)</f>
        <v>1027</v>
      </c>
      <c r="D60" s="8">
        <f t="shared" si="0"/>
        <v>986</v>
      </c>
      <c r="E60" s="8">
        <f t="shared" si="0"/>
        <v>970</v>
      </c>
      <c r="F60" s="8">
        <f t="shared" si="0"/>
        <v>1009</v>
      </c>
      <c r="G60" s="8">
        <f t="shared" si="0"/>
        <v>982</v>
      </c>
      <c r="H60" s="8">
        <f t="shared" si="0"/>
        <v>906</v>
      </c>
      <c r="I60" s="8">
        <f t="shared" si="0"/>
        <v>906</v>
      </c>
      <c r="J60" s="8">
        <f t="shared" si="0"/>
        <v>814</v>
      </c>
    </row>
  </sheetData>
  <mergeCells count="1">
    <mergeCell ref="A1:F1"/>
  </mergeCells>
  <hyperlinks>
    <hyperlink ref="G1" location="'Table of Contents'!A1" display="ToC"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71"/>
  <sheetViews>
    <sheetView topLeftCell="A51" workbookViewId="0">
      <selection activeCell="A4" sqref="A4"/>
    </sheetView>
  </sheetViews>
  <sheetFormatPr defaultRowHeight="15" x14ac:dyDescent="0.25"/>
  <sheetData>
    <row r="1" spans="1:10" ht="21" x14ac:dyDescent="0.35">
      <c r="A1" s="120" t="s">
        <v>333</v>
      </c>
      <c r="B1" s="120"/>
      <c r="C1" s="120"/>
      <c r="D1" s="120"/>
      <c r="E1" s="120"/>
      <c r="F1" s="120"/>
      <c r="G1" s="86" t="s">
        <v>433</v>
      </c>
    </row>
    <row r="2" spans="1:10" ht="21" x14ac:dyDescent="0.35">
      <c r="A2" s="45" t="s">
        <v>347</v>
      </c>
      <c r="B2" s="45"/>
      <c r="C2" s="45"/>
      <c r="D2" s="45"/>
      <c r="E2" s="45"/>
      <c r="F2" s="45"/>
    </row>
    <row r="4" spans="1:10" ht="15.75" thickBot="1" x14ac:dyDescent="0.3"/>
    <row r="5" spans="1:10" ht="15.75" thickBot="1" x14ac:dyDescent="0.3">
      <c r="A5" s="99" t="s">
        <v>99</v>
      </c>
      <c r="B5" s="99">
        <v>2013</v>
      </c>
      <c r="C5" s="99">
        <v>2014</v>
      </c>
      <c r="D5" s="99">
        <v>2015</v>
      </c>
      <c r="E5" s="99">
        <v>2016</v>
      </c>
      <c r="F5" s="99">
        <v>2017</v>
      </c>
      <c r="G5" s="99">
        <v>2018</v>
      </c>
      <c r="H5" s="99">
        <v>2019</v>
      </c>
      <c r="I5" s="99">
        <v>2020</v>
      </c>
      <c r="J5" s="99">
        <v>2021</v>
      </c>
    </row>
    <row r="6" spans="1:10" ht="15.75" thickBot="1" x14ac:dyDescent="0.3">
      <c r="A6" s="46" t="s">
        <v>100</v>
      </c>
      <c r="B6" s="8">
        <v>0</v>
      </c>
      <c r="C6" s="8">
        <v>0</v>
      </c>
      <c r="D6" s="8">
        <v>0</v>
      </c>
      <c r="E6" s="8">
        <v>0</v>
      </c>
      <c r="F6" s="8">
        <v>0</v>
      </c>
      <c r="G6" s="8">
        <v>0</v>
      </c>
      <c r="H6" s="8">
        <v>0</v>
      </c>
      <c r="I6" s="8">
        <v>0</v>
      </c>
      <c r="J6" s="8">
        <v>1</v>
      </c>
    </row>
    <row r="7" spans="1:10" ht="15.75" thickBot="1" x14ac:dyDescent="0.3">
      <c r="A7" s="46" t="s">
        <v>202</v>
      </c>
      <c r="B7" s="8">
        <v>4</v>
      </c>
      <c r="C7" s="8">
        <v>4</v>
      </c>
      <c r="D7" s="8">
        <v>1</v>
      </c>
      <c r="E7" s="8">
        <v>1</v>
      </c>
      <c r="F7" s="8">
        <v>4</v>
      </c>
      <c r="G7" s="8">
        <v>5</v>
      </c>
      <c r="H7" s="8">
        <v>2</v>
      </c>
      <c r="I7" s="8">
        <v>1</v>
      </c>
      <c r="J7" s="8">
        <v>0</v>
      </c>
    </row>
    <row r="8" spans="1:10" ht="15.75" thickBot="1" x14ac:dyDescent="0.3">
      <c r="A8" s="46" t="s">
        <v>101</v>
      </c>
      <c r="B8" s="8">
        <v>0</v>
      </c>
      <c r="C8" s="8">
        <v>0</v>
      </c>
      <c r="D8" s="8">
        <v>0</v>
      </c>
      <c r="E8" s="8">
        <v>0</v>
      </c>
      <c r="F8" s="8">
        <v>0</v>
      </c>
      <c r="G8" s="8">
        <v>0</v>
      </c>
      <c r="H8" s="8">
        <v>0</v>
      </c>
      <c r="I8" s="8">
        <v>0</v>
      </c>
      <c r="J8" s="8">
        <v>1</v>
      </c>
    </row>
    <row r="9" spans="1:10" ht="15.75" thickBot="1" x14ac:dyDescent="0.3">
      <c r="A9" s="46" t="s">
        <v>249</v>
      </c>
      <c r="B9" s="8">
        <v>1</v>
      </c>
      <c r="C9" s="8">
        <v>2</v>
      </c>
      <c r="D9" s="8">
        <v>0</v>
      </c>
      <c r="E9" s="8">
        <v>0</v>
      </c>
      <c r="F9" s="8">
        <v>0</v>
      </c>
      <c r="G9" s="8">
        <v>0</v>
      </c>
      <c r="H9" s="8">
        <v>0</v>
      </c>
      <c r="I9" s="8">
        <v>0</v>
      </c>
      <c r="J9" s="8">
        <v>0</v>
      </c>
    </row>
    <row r="10" spans="1:10" ht="15.75" thickBot="1" x14ac:dyDescent="0.3">
      <c r="A10" s="46" t="s">
        <v>250</v>
      </c>
      <c r="B10" s="8">
        <v>0</v>
      </c>
      <c r="C10" s="8">
        <v>0</v>
      </c>
      <c r="D10" s="8">
        <v>0</v>
      </c>
      <c r="E10" s="8">
        <v>2</v>
      </c>
      <c r="F10" s="8">
        <v>2</v>
      </c>
      <c r="G10" s="8">
        <v>1</v>
      </c>
      <c r="H10" s="8">
        <v>0</v>
      </c>
      <c r="I10" s="8">
        <v>0</v>
      </c>
      <c r="J10" s="8">
        <v>0</v>
      </c>
    </row>
    <row r="11" spans="1:10" ht="15.75" thickBot="1" x14ac:dyDescent="0.3">
      <c r="A11" s="46" t="s">
        <v>102</v>
      </c>
      <c r="B11" s="8">
        <v>5</v>
      </c>
      <c r="C11" s="8">
        <v>6</v>
      </c>
      <c r="D11" s="8">
        <v>7</v>
      </c>
      <c r="E11" s="8">
        <v>8</v>
      </c>
      <c r="F11" s="8">
        <v>6</v>
      </c>
      <c r="G11" s="8">
        <v>6</v>
      </c>
      <c r="H11" s="8">
        <v>7</v>
      </c>
      <c r="I11" s="8">
        <v>5</v>
      </c>
      <c r="J11" s="8">
        <v>5</v>
      </c>
    </row>
    <row r="12" spans="1:10" ht="15.75" thickBot="1" x14ac:dyDescent="0.3">
      <c r="A12" s="46" t="s">
        <v>251</v>
      </c>
      <c r="B12" s="8">
        <v>0</v>
      </c>
      <c r="C12" s="8">
        <v>0</v>
      </c>
      <c r="D12" s="8">
        <v>1</v>
      </c>
      <c r="E12" s="8">
        <v>1</v>
      </c>
      <c r="F12" s="8">
        <v>1</v>
      </c>
      <c r="G12" s="8">
        <v>1</v>
      </c>
      <c r="H12" s="8">
        <v>0</v>
      </c>
      <c r="I12" s="8">
        <v>0</v>
      </c>
      <c r="J12" s="8">
        <v>0</v>
      </c>
    </row>
    <row r="13" spans="1:10" ht="15.75" thickBot="1" x14ac:dyDescent="0.3">
      <c r="A13" s="46" t="s">
        <v>103</v>
      </c>
      <c r="B13" s="8">
        <v>1</v>
      </c>
      <c r="C13" s="8">
        <v>2</v>
      </c>
      <c r="D13" s="8">
        <v>5</v>
      </c>
      <c r="E13" s="8">
        <v>8</v>
      </c>
      <c r="F13" s="8">
        <v>7</v>
      </c>
      <c r="G13" s="8">
        <v>4</v>
      </c>
      <c r="H13" s="8">
        <v>1</v>
      </c>
      <c r="I13" s="8">
        <v>4</v>
      </c>
      <c r="J13" s="8">
        <v>5</v>
      </c>
    </row>
    <row r="14" spans="1:10" ht="15.75" thickBot="1" x14ac:dyDescent="0.3">
      <c r="A14" s="46" t="s">
        <v>252</v>
      </c>
      <c r="B14" s="8">
        <v>0</v>
      </c>
      <c r="C14" s="8">
        <v>0</v>
      </c>
      <c r="D14" s="8">
        <v>1</v>
      </c>
      <c r="E14" s="8">
        <v>2</v>
      </c>
      <c r="F14" s="8">
        <v>1</v>
      </c>
      <c r="G14" s="8">
        <v>1</v>
      </c>
      <c r="H14" s="8">
        <v>0</v>
      </c>
      <c r="I14" s="8">
        <v>0</v>
      </c>
      <c r="J14" s="8">
        <v>0</v>
      </c>
    </row>
    <row r="15" spans="1:10" ht="15.75" thickBot="1" x14ac:dyDescent="0.3">
      <c r="A15" s="46" t="s">
        <v>214</v>
      </c>
      <c r="B15" s="8">
        <v>2</v>
      </c>
      <c r="C15" s="8">
        <v>2</v>
      </c>
      <c r="D15" s="8">
        <v>1</v>
      </c>
      <c r="E15" s="8">
        <v>2</v>
      </c>
      <c r="F15" s="8">
        <v>1</v>
      </c>
      <c r="G15" s="8">
        <v>1</v>
      </c>
      <c r="H15" s="8">
        <v>1</v>
      </c>
      <c r="I15" s="8">
        <v>0</v>
      </c>
      <c r="J15" s="8">
        <v>0</v>
      </c>
    </row>
    <row r="16" spans="1:10" ht="15.75" thickBot="1" x14ac:dyDescent="0.3">
      <c r="A16" s="46" t="s">
        <v>253</v>
      </c>
      <c r="B16" s="8">
        <v>0</v>
      </c>
      <c r="C16" s="8">
        <v>0</v>
      </c>
      <c r="D16" s="8">
        <v>0</v>
      </c>
      <c r="E16" s="8">
        <v>0</v>
      </c>
      <c r="F16" s="8">
        <v>0</v>
      </c>
      <c r="G16" s="8">
        <v>1</v>
      </c>
      <c r="H16" s="8">
        <v>0</v>
      </c>
      <c r="I16" s="8">
        <v>0</v>
      </c>
      <c r="J16" s="8">
        <v>0</v>
      </c>
    </row>
    <row r="17" spans="1:10" ht="15.75" thickBot="1" x14ac:dyDescent="0.3">
      <c r="A17" s="46" t="s">
        <v>104</v>
      </c>
      <c r="B17" s="8">
        <v>0</v>
      </c>
      <c r="C17" s="8">
        <v>0</v>
      </c>
      <c r="D17" s="8">
        <v>0</v>
      </c>
      <c r="E17" s="8">
        <v>0</v>
      </c>
      <c r="F17" s="8">
        <v>0</v>
      </c>
      <c r="G17" s="8">
        <v>0</v>
      </c>
      <c r="H17" s="8">
        <v>0</v>
      </c>
      <c r="I17" s="8">
        <v>1</v>
      </c>
      <c r="J17" s="8">
        <v>1</v>
      </c>
    </row>
    <row r="18" spans="1:10" ht="15.75" thickBot="1" x14ac:dyDescent="0.3">
      <c r="A18" s="46" t="s">
        <v>105</v>
      </c>
      <c r="B18" s="8">
        <v>1</v>
      </c>
      <c r="C18" s="8">
        <v>2</v>
      </c>
      <c r="D18" s="8">
        <v>1</v>
      </c>
      <c r="E18" s="8">
        <v>1</v>
      </c>
      <c r="F18" s="8">
        <v>1</v>
      </c>
      <c r="G18" s="8">
        <v>1</v>
      </c>
      <c r="H18" s="8">
        <v>0</v>
      </c>
      <c r="I18" s="8">
        <v>1</v>
      </c>
      <c r="J18" s="8">
        <v>1</v>
      </c>
    </row>
    <row r="19" spans="1:10" ht="15.75" thickBot="1" x14ac:dyDescent="0.3">
      <c r="A19" s="46" t="s">
        <v>106</v>
      </c>
      <c r="B19" s="8">
        <v>0</v>
      </c>
      <c r="C19" s="8">
        <v>0</v>
      </c>
      <c r="D19" s="8">
        <v>0</v>
      </c>
      <c r="E19" s="8">
        <v>0</v>
      </c>
      <c r="F19" s="8">
        <v>0</v>
      </c>
      <c r="G19" s="8">
        <v>1</v>
      </c>
      <c r="H19" s="8">
        <v>1</v>
      </c>
      <c r="I19" s="8">
        <v>0</v>
      </c>
      <c r="J19" s="8">
        <v>1</v>
      </c>
    </row>
    <row r="20" spans="1:10" ht="15.75" thickBot="1" x14ac:dyDescent="0.3">
      <c r="A20" s="46" t="s">
        <v>107</v>
      </c>
      <c r="B20" s="8">
        <v>0</v>
      </c>
      <c r="C20" s="8">
        <v>0</v>
      </c>
      <c r="D20" s="8">
        <v>0</v>
      </c>
      <c r="E20" s="8">
        <v>0</v>
      </c>
      <c r="F20" s="8">
        <v>0</v>
      </c>
      <c r="G20" s="8">
        <v>0</v>
      </c>
      <c r="H20" s="8">
        <v>0</v>
      </c>
      <c r="I20" s="8">
        <v>1</v>
      </c>
      <c r="J20" s="8">
        <v>1</v>
      </c>
    </row>
    <row r="21" spans="1:10" ht="15.75" thickBot="1" x14ac:dyDescent="0.3">
      <c r="A21" s="46" t="s">
        <v>108</v>
      </c>
      <c r="B21" s="8">
        <v>0</v>
      </c>
      <c r="C21" s="8">
        <v>0</v>
      </c>
      <c r="D21" s="8">
        <v>0</v>
      </c>
      <c r="E21" s="8">
        <v>0</v>
      </c>
      <c r="F21" s="8">
        <v>0</v>
      </c>
      <c r="G21" s="8">
        <v>0</v>
      </c>
      <c r="H21" s="8">
        <v>0</v>
      </c>
      <c r="I21" s="8">
        <v>0</v>
      </c>
      <c r="J21" s="8">
        <v>1</v>
      </c>
    </row>
    <row r="22" spans="1:10" ht="15.75" thickBot="1" x14ac:dyDescent="0.3">
      <c r="A22" s="46" t="s">
        <v>215</v>
      </c>
      <c r="B22" s="8">
        <v>8</v>
      </c>
      <c r="C22" s="8">
        <v>9</v>
      </c>
      <c r="D22" s="8">
        <v>13</v>
      </c>
      <c r="E22" s="8">
        <v>12</v>
      </c>
      <c r="F22" s="8">
        <v>8</v>
      </c>
      <c r="G22" s="8">
        <v>3</v>
      </c>
      <c r="H22" s="8">
        <v>1</v>
      </c>
      <c r="I22" s="8">
        <v>0</v>
      </c>
      <c r="J22" s="8">
        <v>0</v>
      </c>
    </row>
    <row r="23" spans="1:10" ht="15.75" thickBot="1" x14ac:dyDescent="0.3">
      <c r="A23" s="46" t="s">
        <v>109</v>
      </c>
      <c r="B23" s="8">
        <v>1</v>
      </c>
      <c r="C23" s="8">
        <v>3</v>
      </c>
      <c r="D23" s="8">
        <v>2</v>
      </c>
      <c r="E23" s="8">
        <v>5</v>
      </c>
      <c r="F23" s="8">
        <v>5</v>
      </c>
      <c r="G23" s="8">
        <v>3</v>
      </c>
      <c r="H23" s="8">
        <v>3</v>
      </c>
      <c r="I23" s="8">
        <v>4</v>
      </c>
      <c r="J23" s="8">
        <v>3</v>
      </c>
    </row>
    <row r="24" spans="1:10" ht="15.75" thickBot="1" x14ac:dyDescent="0.3">
      <c r="A24" s="46" t="s">
        <v>216</v>
      </c>
      <c r="B24" s="8">
        <v>0</v>
      </c>
      <c r="C24" s="8">
        <v>0</v>
      </c>
      <c r="D24" s="8">
        <v>0</v>
      </c>
      <c r="E24" s="8">
        <v>0</v>
      </c>
      <c r="F24" s="8">
        <v>1</v>
      </c>
      <c r="G24" s="8">
        <v>1</v>
      </c>
      <c r="H24" s="8">
        <v>1</v>
      </c>
      <c r="I24" s="8">
        <v>0</v>
      </c>
      <c r="J24" s="8">
        <v>0</v>
      </c>
    </row>
    <row r="25" spans="1:10" ht="15.75" thickBot="1" x14ac:dyDescent="0.3">
      <c r="A25" s="46" t="s">
        <v>110</v>
      </c>
      <c r="B25" s="8">
        <v>1</v>
      </c>
      <c r="C25" s="8">
        <v>0</v>
      </c>
      <c r="D25" s="8">
        <v>0</v>
      </c>
      <c r="E25" s="8">
        <v>0</v>
      </c>
      <c r="F25" s="8">
        <v>2</v>
      </c>
      <c r="G25" s="8">
        <v>2</v>
      </c>
      <c r="H25" s="8">
        <v>1</v>
      </c>
      <c r="I25" s="8">
        <v>1</v>
      </c>
      <c r="J25" s="8">
        <v>1</v>
      </c>
    </row>
    <row r="26" spans="1:10" ht="15.75" thickBot="1" x14ac:dyDescent="0.3">
      <c r="A26" s="46" t="s">
        <v>111</v>
      </c>
      <c r="B26" s="8">
        <v>0</v>
      </c>
      <c r="C26" s="8">
        <v>1</v>
      </c>
      <c r="D26" s="8">
        <v>1</v>
      </c>
      <c r="E26" s="8">
        <v>1</v>
      </c>
      <c r="F26" s="8">
        <v>6</v>
      </c>
      <c r="G26" s="8">
        <v>4</v>
      </c>
      <c r="H26" s="8">
        <v>1</v>
      </c>
      <c r="I26" s="8">
        <v>3</v>
      </c>
      <c r="J26" s="8">
        <v>4</v>
      </c>
    </row>
    <row r="27" spans="1:10" ht="15.75" thickBot="1" x14ac:dyDescent="0.3">
      <c r="A27" s="46" t="s">
        <v>112</v>
      </c>
      <c r="B27" s="8">
        <v>0</v>
      </c>
      <c r="C27" s="8">
        <v>0</v>
      </c>
      <c r="D27" s="8">
        <v>1</v>
      </c>
      <c r="E27" s="8">
        <v>1</v>
      </c>
      <c r="F27" s="8">
        <v>0</v>
      </c>
      <c r="G27" s="8">
        <v>0</v>
      </c>
      <c r="H27" s="8">
        <v>0</v>
      </c>
      <c r="I27" s="8">
        <v>0</v>
      </c>
      <c r="J27" s="8">
        <v>1</v>
      </c>
    </row>
    <row r="28" spans="1:10" ht="15.75" thickBot="1" x14ac:dyDescent="0.3">
      <c r="A28" s="46" t="s">
        <v>254</v>
      </c>
      <c r="B28" s="8">
        <v>1</v>
      </c>
      <c r="C28" s="8">
        <v>0</v>
      </c>
      <c r="D28" s="8">
        <v>0</v>
      </c>
      <c r="E28" s="8">
        <v>0</v>
      </c>
      <c r="F28" s="8">
        <v>0</v>
      </c>
      <c r="G28" s="8">
        <v>0</v>
      </c>
      <c r="H28" s="8">
        <v>0</v>
      </c>
      <c r="I28" s="8">
        <v>0</v>
      </c>
      <c r="J28" s="8">
        <v>0</v>
      </c>
    </row>
    <row r="29" spans="1:10" ht="15.75" thickBot="1" x14ac:dyDescent="0.3">
      <c r="A29" s="46" t="s">
        <v>255</v>
      </c>
      <c r="B29" s="8">
        <v>1</v>
      </c>
      <c r="C29" s="8">
        <v>0</v>
      </c>
      <c r="D29" s="8">
        <v>0</v>
      </c>
      <c r="E29" s="8">
        <v>0</v>
      </c>
      <c r="F29" s="8">
        <v>0</v>
      </c>
      <c r="G29" s="8">
        <v>0</v>
      </c>
      <c r="H29" s="8">
        <v>0</v>
      </c>
      <c r="I29" s="8">
        <v>0</v>
      </c>
      <c r="J29" s="8">
        <v>0</v>
      </c>
    </row>
    <row r="30" spans="1:10" ht="15.75" thickBot="1" x14ac:dyDescent="0.3">
      <c r="A30" s="46" t="s">
        <v>256</v>
      </c>
      <c r="B30" s="8">
        <v>0</v>
      </c>
      <c r="C30" s="8">
        <v>2</v>
      </c>
      <c r="D30" s="8">
        <v>2</v>
      </c>
      <c r="E30" s="8">
        <v>2</v>
      </c>
      <c r="F30" s="8">
        <v>0</v>
      </c>
      <c r="G30" s="8">
        <v>0</v>
      </c>
      <c r="H30" s="8">
        <v>0</v>
      </c>
      <c r="I30" s="8">
        <v>0</v>
      </c>
      <c r="J30" s="8">
        <v>0</v>
      </c>
    </row>
    <row r="31" spans="1:10" ht="15.75" thickBot="1" x14ac:dyDescent="0.3">
      <c r="A31" s="46" t="s">
        <v>113</v>
      </c>
      <c r="B31" s="8">
        <v>0</v>
      </c>
      <c r="C31" s="8">
        <v>0</v>
      </c>
      <c r="D31" s="8">
        <v>0</v>
      </c>
      <c r="E31" s="8">
        <v>0</v>
      </c>
      <c r="F31" s="8">
        <v>0</v>
      </c>
      <c r="G31" s="8">
        <v>0</v>
      </c>
      <c r="H31" s="8">
        <v>0</v>
      </c>
      <c r="I31" s="8">
        <v>0</v>
      </c>
      <c r="J31" s="8">
        <v>1</v>
      </c>
    </row>
    <row r="32" spans="1:10" ht="15.75" thickBot="1" x14ac:dyDescent="0.3">
      <c r="A32" s="46" t="s">
        <v>257</v>
      </c>
      <c r="B32" s="8">
        <v>0</v>
      </c>
      <c r="C32" s="8">
        <v>2</v>
      </c>
      <c r="D32" s="8">
        <v>0</v>
      </c>
      <c r="E32" s="8">
        <v>0</v>
      </c>
      <c r="F32" s="8">
        <v>0</v>
      </c>
      <c r="G32" s="8">
        <v>0</v>
      </c>
      <c r="H32" s="8">
        <v>0</v>
      </c>
      <c r="I32" s="8">
        <v>0</v>
      </c>
      <c r="J32" s="8">
        <v>0</v>
      </c>
    </row>
    <row r="33" spans="1:10" ht="15.75" thickBot="1" x14ac:dyDescent="0.3">
      <c r="A33" s="46" t="s">
        <v>258</v>
      </c>
      <c r="B33" s="8">
        <v>0</v>
      </c>
      <c r="C33" s="8">
        <v>0</v>
      </c>
      <c r="D33" s="8">
        <v>0</v>
      </c>
      <c r="E33" s="8">
        <v>0</v>
      </c>
      <c r="F33" s="8">
        <v>0</v>
      </c>
      <c r="G33" s="8">
        <v>1</v>
      </c>
      <c r="H33" s="8">
        <v>0</v>
      </c>
      <c r="I33" s="8">
        <v>0</v>
      </c>
      <c r="J33" s="8">
        <v>0</v>
      </c>
    </row>
    <row r="34" spans="1:10" ht="15.75" thickBot="1" x14ac:dyDescent="0.3">
      <c r="A34" s="46" t="s">
        <v>114</v>
      </c>
      <c r="B34" s="8">
        <v>0</v>
      </c>
      <c r="C34" s="8">
        <v>0</v>
      </c>
      <c r="D34" s="8">
        <v>0</v>
      </c>
      <c r="E34" s="8">
        <v>1</v>
      </c>
      <c r="F34" s="8">
        <v>2</v>
      </c>
      <c r="G34" s="8">
        <v>5</v>
      </c>
      <c r="H34" s="8">
        <v>5</v>
      </c>
      <c r="I34" s="8">
        <v>2</v>
      </c>
      <c r="J34" s="8">
        <v>1</v>
      </c>
    </row>
    <row r="35" spans="1:10" ht="15.75" thickBot="1" x14ac:dyDescent="0.3">
      <c r="A35" s="46" t="s">
        <v>259</v>
      </c>
      <c r="B35" s="8">
        <v>0</v>
      </c>
      <c r="C35" s="8">
        <v>0</v>
      </c>
      <c r="D35" s="8">
        <v>0</v>
      </c>
      <c r="E35" s="8">
        <v>1</v>
      </c>
      <c r="F35" s="8">
        <v>0</v>
      </c>
      <c r="G35" s="8">
        <v>0</v>
      </c>
      <c r="H35" s="8">
        <v>0</v>
      </c>
      <c r="I35" s="8">
        <v>0</v>
      </c>
      <c r="J35" s="8">
        <v>0</v>
      </c>
    </row>
    <row r="36" spans="1:10" ht="15.75" thickBot="1" x14ac:dyDescent="0.3">
      <c r="A36" s="46" t="s">
        <v>115</v>
      </c>
      <c r="B36" s="8">
        <v>0</v>
      </c>
      <c r="C36" s="8">
        <v>0</v>
      </c>
      <c r="D36" s="8">
        <v>0</v>
      </c>
      <c r="E36" s="8">
        <v>2</v>
      </c>
      <c r="F36" s="8">
        <v>2</v>
      </c>
      <c r="G36" s="8">
        <v>3</v>
      </c>
      <c r="H36" s="8">
        <v>3</v>
      </c>
      <c r="I36" s="8">
        <v>0</v>
      </c>
      <c r="J36" s="8">
        <v>1</v>
      </c>
    </row>
    <row r="37" spans="1:10" ht="15.75" thickBot="1" x14ac:dyDescent="0.3">
      <c r="A37" s="46" t="s">
        <v>116</v>
      </c>
      <c r="B37" s="8">
        <v>0</v>
      </c>
      <c r="C37" s="8">
        <v>0</v>
      </c>
      <c r="D37" s="8">
        <v>0</v>
      </c>
      <c r="E37" s="8">
        <v>0</v>
      </c>
      <c r="F37" s="8">
        <v>0</v>
      </c>
      <c r="G37" s="8">
        <v>0</v>
      </c>
      <c r="H37" s="8">
        <v>0</v>
      </c>
      <c r="I37" s="8">
        <v>0</v>
      </c>
      <c r="J37" s="8">
        <v>1</v>
      </c>
    </row>
    <row r="38" spans="1:10" ht="15.75" thickBot="1" x14ac:dyDescent="0.3">
      <c r="A38" s="46" t="s">
        <v>260</v>
      </c>
      <c r="B38" s="8">
        <v>1</v>
      </c>
      <c r="C38" s="8">
        <v>0</v>
      </c>
      <c r="D38" s="8">
        <v>0</v>
      </c>
      <c r="E38" s="8">
        <v>1</v>
      </c>
      <c r="F38" s="8">
        <v>1</v>
      </c>
      <c r="G38" s="8">
        <v>1</v>
      </c>
      <c r="H38" s="8">
        <v>0</v>
      </c>
      <c r="I38" s="8">
        <v>0</v>
      </c>
      <c r="J38" s="8">
        <v>0</v>
      </c>
    </row>
    <row r="39" spans="1:10" ht="15.75" thickBot="1" x14ac:dyDescent="0.3">
      <c r="A39" s="46" t="s">
        <v>261</v>
      </c>
      <c r="B39" s="8">
        <v>0</v>
      </c>
      <c r="C39" s="8">
        <v>0</v>
      </c>
      <c r="D39" s="8">
        <v>1</v>
      </c>
      <c r="E39" s="8">
        <v>1</v>
      </c>
      <c r="F39" s="8">
        <v>1</v>
      </c>
      <c r="G39" s="8">
        <v>1</v>
      </c>
      <c r="H39" s="8">
        <v>0</v>
      </c>
      <c r="I39" s="8">
        <v>0</v>
      </c>
      <c r="J39" s="8">
        <v>0</v>
      </c>
    </row>
    <row r="40" spans="1:10" ht="15.75" thickBot="1" x14ac:dyDescent="0.3">
      <c r="A40" s="46" t="s">
        <v>262</v>
      </c>
      <c r="B40" s="8">
        <v>0</v>
      </c>
      <c r="C40" s="8">
        <v>0</v>
      </c>
      <c r="D40" s="8">
        <v>0</v>
      </c>
      <c r="E40" s="8">
        <v>0</v>
      </c>
      <c r="F40" s="8">
        <v>0</v>
      </c>
      <c r="G40" s="8">
        <v>1</v>
      </c>
      <c r="H40" s="8">
        <v>0</v>
      </c>
      <c r="I40" s="8">
        <v>0</v>
      </c>
      <c r="J40" s="8">
        <v>0</v>
      </c>
    </row>
    <row r="41" spans="1:10" ht="15.75" thickBot="1" x14ac:dyDescent="0.3">
      <c r="A41" s="46" t="s">
        <v>117</v>
      </c>
      <c r="B41" s="8">
        <v>0</v>
      </c>
      <c r="C41" s="8">
        <v>0</v>
      </c>
      <c r="D41" s="8">
        <v>0</v>
      </c>
      <c r="E41" s="8">
        <v>0</v>
      </c>
      <c r="F41" s="8">
        <v>0</v>
      </c>
      <c r="G41" s="8">
        <v>0</v>
      </c>
      <c r="H41" s="8">
        <v>0</v>
      </c>
      <c r="I41" s="8">
        <v>1</v>
      </c>
      <c r="J41" s="8">
        <v>2</v>
      </c>
    </row>
    <row r="42" spans="1:10" ht="15.75" thickBot="1" x14ac:dyDescent="0.3">
      <c r="A42" s="46" t="s">
        <v>217</v>
      </c>
      <c r="B42" s="8">
        <v>1</v>
      </c>
      <c r="C42" s="8">
        <v>3</v>
      </c>
      <c r="D42" s="8">
        <v>6</v>
      </c>
      <c r="E42" s="8">
        <v>8</v>
      </c>
      <c r="F42" s="8">
        <v>6</v>
      </c>
      <c r="G42" s="8">
        <v>4</v>
      </c>
      <c r="H42" s="8">
        <v>2</v>
      </c>
      <c r="I42" s="8">
        <v>0</v>
      </c>
      <c r="J42" s="8">
        <v>0</v>
      </c>
    </row>
    <row r="43" spans="1:10" ht="15.75" thickBot="1" x14ac:dyDescent="0.3">
      <c r="A43" s="46" t="s">
        <v>263</v>
      </c>
      <c r="B43" s="8">
        <v>0</v>
      </c>
      <c r="C43" s="8">
        <v>0</v>
      </c>
      <c r="D43" s="8">
        <v>1</v>
      </c>
      <c r="E43" s="8">
        <v>1</v>
      </c>
      <c r="F43" s="8">
        <v>1</v>
      </c>
      <c r="G43" s="8">
        <v>0</v>
      </c>
      <c r="H43" s="8">
        <v>0</v>
      </c>
      <c r="I43" s="8">
        <v>0</v>
      </c>
      <c r="J43" s="8">
        <v>0</v>
      </c>
    </row>
    <row r="44" spans="1:10" ht="15.75" thickBot="1" x14ac:dyDescent="0.3">
      <c r="A44" s="46" t="s">
        <v>264</v>
      </c>
      <c r="B44" s="8">
        <v>0</v>
      </c>
      <c r="C44" s="8">
        <v>0</v>
      </c>
      <c r="D44" s="8">
        <v>0</v>
      </c>
      <c r="E44" s="8">
        <v>1</v>
      </c>
      <c r="F44" s="8">
        <v>0</v>
      </c>
      <c r="G44" s="8">
        <v>0</v>
      </c>
      <c r="H44" s="8">
        <v>0</v>
      </c>
      <c r="I44" s="8">
        <v>0</v>
      </c>
      <c r="J44" s="8">
        <v>0</v>
      </c>
    </row>
    <row r="45" spans="1:10" ht="15.75" thickBot="1" x14ac:dyDescent="0.3">
      <c r="A45" s="46" t="s">
        <v>265</v>
      </c>
      <c r="B45" s="8">
        <v>4</v>
      </c>
      <c r="C45" s="8">
        <v>1</v>
      </c>
      <c r="D45" s="8">
        <v>0</v>
      </c>
      <c r="E45" s="8">
        <v>0</v>
      </c>
      <c r="F45" s="8">
        <v>0</v>
      </c>
      <c r="G45" s="8">
        <v>0</v>
      </c>
      <c r="H45" s="8">
        <v>0</v>
      </c>
      <c r="I45" s="8">
        <v>0</v>
      </c>
      <c r="J45" s="8">
        <v>0</v>
      </c>
    </row>
    <row r="46" spans="1:10" ht="15.75" thickBot="1" x14ac:dyDescent="0.3">
      <c r="A46" s="46" t="s">
        <v>203</v>
      </c>
      <c r="B46" s="8">
        <v>0</v>
      </c>
      <c r="C46" s="8">
        <v>0</v>
      </c>
      <c r="D46" s="8">
        <v>0</v>
      </c>
      <c r="E46" s="8">
        <v>0</v>
      </c>
      <c r="F46" s="8">
        <v>1</v>
      </c>
      <c r="G46" s="8">
        <v>1</v>
      </c>
      <c r="H46" s="8">
        <v>0</v>
      </c>
      <c r="I46" s="8">
        <v>1</v>
      </c>
      <c r="J46" s="8">
        <v>0</v>
      </c>
    </row>
    <row r="47" spans="1:10" ht="15.75" thickBot="1" x14ac:dyDescent="0.3">
      <c r="A47" s="46" t="s">
        <v>266</v>
      </c>
      <c r="B47" s="8">
        <v>0</v>
      </c>
      <c r="C47" s="8">
        <v>0</v>
      </c>
      <c r="D47" s="8">
        <v>1</v>
      </c>
      <c r="E47" s="8">
        <v>2</v>
      </c>
      <c r="F47" s="8">
        <v>1</v>
      </c>
      <c r="G47" s="8">
        <v>0</v>
      </c>
      <c r="H47" s="8">
        <v>0</v>
      </c>
      <c r="I47" s="8">
        <v>0</v>
      </c>
      <c r="J47" s="8">
        <v>0</v>
      </c>
    </row>
    <row r="48" spans="1:10" ht="15.75" thickBot="1" x14ac:dyDescent="0.3">
      <c r="A48" s="46" t="s">
        <v>204</v>
      </c>
      <c r="B48" s="8">
        <v>0</v>
      </c>
      <c r="C48" s="8">
        <v>0</v>
      </c>
      <c r="D48" s="8">
        <v>0</v>
      </c>
      <c r="E48" s="8">
        <v>0</v>
      </c>
      <c r="F48" s="8">
        <v>0</v>
      </c>
      <c r="G48" s="8">
        <v>0</v>
      </c>
      <c r="H48" s="8">
        <v>1</v>
      </c>
      <c r="I48" s="8">
        <v>1</v>
      </c>
      <c r="J48" s="8">
        <v>0</v>
      </c>
    </row>
    <row r="49" spans="1:10" ht="15.75" thickBot="1" x14ac:dyDescent="0.3">
      <c r="A49" s="46" t="s">
        <v>267</v>
      </c>
      <c r="B49" s="8">
        <v>2</v>
      </c>
      <c r="C49" s="8">
        <v>3</v>
      </c>
      <c r="D49" s="8">
        <v>1</v>
      </c>
      <c r="E49" s="8">
        <v>2</v>
      </c>
      <c r="F49" s="8">
        <v>2</v>
      </c>
      <c r="G49" s="8">
        <v>2</v>
      </c>
      <c r="H49" s="8">
        <v>0</v>
      </c>
      <c r="I49" s="8">
        <v>0</v>
      </c>
      <c r="J49" s="8">
        <v>0</v>
      </c>
    </row>
    <row r="50" spans="1:10" ht="15.75" thickBot="1" x14ac:dyDescent="0.3">
      <c r="A50" s="46" t="s">
        <v>268</v>
      </c>
      <c r="B50" s="8">
        <v>0</v>
      </c>
      <c r="C50" s="8">
        <v>0</v>
      </c>
      <c r="D50" s="8">
        <v>0</v>
      </c>
      <c r="E50" s="8">
        <v>0</v>
      </c>
      <c r="F50" s="8">
        <v>0</v>
      </c>
      <c r="G50" s="8">
        <v>0</v>
      </c>
      <c r="H50" s="8">
        <v>0</v>
      </c>
      <c r="I50" s="8">
        <v>0</v>
      </c>
      <c r="J50" s="8">
        <v>0</v>
      </c>
    </row>
    <row r="51" spans="1:10" ht="15.75" thickBot="1" x14ac:dyDescent="0.3">
      <c r="A51" s="46" t="s">
        <v>269</v>
      </c>
      <c r="B51" s="8">
        <v>0</v>
      </c>
      <c r="C51" s="8">
        <v>0</v>
      </c>
      <c r="D51" s="8">
        <v>0</v>
      </c>
      <c r="E51" s="8">
        <v>0</v>
      </c>
      <c r="F51" s="8">
        <v>0</v>
      </c>
      <c r="G51" s="8">
        <v>0</v>
      </c>
      <c r="H51" s="8">
        <v>0</v>
      </c>
      <c r="I51" s="8">
        <v>0</v>
      </c>
      <c r="J51" s="8">
        <v>0</v>
      </c>
    </row>
    <row r="52" spans="1:10" ht="15.75" thickBot="1" x14ac:dyDescent="0.3">
      <c r="A52" s="46" t="s">
        <v>270</v>
      </c>
      <c r="B52" s="8">
        <v>1</v>
      </c>
      <c r="C52" s="8">
        <v>1</v>
      </c>
      <c r="D52" s="8">
        <v>1</v>
      </c>
      <c r="E52" s="8">
        <v>1</v>
      </c>
      <c r="F52" s="8">
        <v>0</v>
      </c>
      <c r="G52" s="8">
        <v>0</v>
      </c>
      <c r="H52" s="8">
        <v>0</v>
      </c>
      <c r="I52" s="8">
        <v>0</v>
      </c>
      <c r="J52" s="8">
        <v>0</v>
      </c>
    </row>
    <row r="53" spans="1:10" ht="15.75" thickBot="1" x14ac:dyDescent="0.3">
      <c r="A53" s="46" t="s">
        <v>271</v>
      </c>
      <c r="B53" s="8">
        <v>0</v>
      </c>
      <c r="C53" s="8">
        <v>0</v>
      </c>
      <c r="D53" s="8">
        <v>0</v>
      </c>
      <c r="E53" s="8">
        <v>1</v>
      </c>
      <c r="F53" s="8">
        <v>1</v>
      </c>
      <c r="G53" s="8">
        <v>0</v>
      </c>
      <c r="H53" s="8">
        <v>0</v>
      </c>
      <c r="I53" s="8">
        <v>0</v>
      </c>
      <c r="J53" s="8">
        <v>0</v>
      </c>
    </row>
    <row r="54" spans="1:10" ht="15.75" thickBot="1" x14ac:dyDescent="0.3">
      <c r="A54" s="46" t="s">
        <v>118</v>
      </c>
      <c r="B54" s="8">
        <v>0</v>
      </c>
      <c r="C54" s="8">
        <v>0</v>
      </c>
      <c r="D54" s="8">
        <v>0</v>
      </c>
      <c r="E54" s="8">
        <v>0</v>
      </c>
      <c r="F54" s="8">
        <v>1</v>
      </c>
      <c r="G54" s="8">
        <v>1</v>
      </c>
      <c r="H54" s="8">
        <v>1</v>
      </c>
      <c r="I54" s="8">
        <v>1</v>
      </c>
      <c r="J54" s="8">
        <v>1</v>
      </c>
    </row>
    <row r="55" spans="1:10" ht="15.75" thickBot="1" x14ac:dyDescent="0.3">
      <c r="A55" s="46" t="s">
        <v>119</v>
      </c>
      <c r="B55" s="8">
        <v>0</v>
      </c>
      <c r="C55" s="8">
        <v>0</v>
      </c>
      <c r="D55" s="8">
        <v>0</v>
      </c>
      <c r="E55" s="8">
        <v>0</v>
      </c>
      <c r="F55" s="8">
        <v>0</v>
      </c>
      <c r="G55" s="8">
        <v>0</v>
      </c>
      <c r="H55" s="8">
        <v>0</v>
      </c>
      <c r="I55" s="8">
        <v>2</v>
      </c>
      <c r="J55" s="8">
        <v>2</v>
      </c>
    </row>
    <row r="56" spans="1:10" ht="15.75" thickBot="1" x14ac:dyDescent="0.3">
      <c r="A56" s="46" t="s">
        <v>218</v>
      </c>
      <c r="B56" s="8">
        <v>1</v>
      </c>
      <c r="C56" s="8">
        <v>1</v>
      </c>
      <c r="D56" s="8">
        <v>0</v>
      </c>
      <c r="E56" s="8">
        <v>0</v>
      </c>
      <c r="F56" s="8">
        <v>2</v>
      </c>
      <c r="G56" s="8">
        <v>2</v>
      </c>
      <c r="H56" s="8">
        <v>2</v>
      </c>
      <c r="I56" s="8">
        <v>0</v>
      </c>
      <c r="J56" s="8">
        <v>0</v>
      </c>
    </row>
    <row r="57" spans="1:10" ht="15.75" thickBot="1" x14ac:dyDescent="0.3">
      <c r="A57" s="46" t="s">
        <v>272</v>
      </c>
      <c r="B57" s="8">
        <v>1</v>
      </c>
      <c r="C57" s="8">
        <v>2</v>
      </c>
      <c r="D57" s="8">
        <v>2</v>
      </c>
      <c r="E57" s="8">
        <v>2</v>
      </c>
      <c r="F57" s="8">
        <v>0</v>
      </c>
      <c r="G57" s="8">
        <v>0</v>
      </c>
      <c r="H57" s="8">
        <v>0</v>
      </c>
      <c r="I57" s="8">
        <v>0</v>
      </c>
      <c r="J57" s="8">
        <v>0</v>
      </c>
    </row>
    <row r="58" spans="1:10" ht="15.75" thickBot="1" x14ac:dyDescent="0.3">
      <c r="A58" s="46" t="s">
        <v>273</v>
      </c>
      <c r="B58" s="8">
        <v>0</v>
      </c>
      <c r="C58" s="8">
        <v>0</v>
      </c>
      <c r="D58" s="8">
        <v>1</v>
      </c>
      <c r="E58" s="8">
        <v>1</v>
      </c>
      <c r="F58" s="8">
        <v>1</v>
      </c>
      <c r="G58" s="8">
        <v>1</v>
      </c>
      <c r="H58" s="8">
        <v>0</v>
      </c>
      <c r="I58" s="8">
        <v>0</v>
      </c>
      <c r="J58" s="8">
        <v>0</v>
      </c>
    </row>
    <row r="59" spans="1:10" ht="15.75" thickBot="1" x14ac:dyDescent="0.3">
      <c r="A59" s="46" t="s">
        <v>120</v>
      </c>
      <c r="B59" s="8">
        <v>0</v>
      </c>
      <c r="C59" s="8">
        <v>2</v>
      </c>
      <c r="D59" s="8">
        <v>0</v>
      </c>
      <c r="E59" s="8">
        <v>0</v>
      </c>
      <c r="F59" s="8">
        <v>0</v>
      </c>
      <c r="G59" s="8">
        <v>1</v>
      </c>
      <c r="H59" s="8">
        <v>1</v>
      </c>
      <c r="I59" s="8">
        <v>2</v>
      </c>
      <c r="J59" s="8">
        <v>1</v>
      </c>
    </row>
    <row r="60" spans="1:10" ht="15.75" thickBot="1" x14ac:dyDescent="0.3">
      <c r="A60" s="46" t="s">
        <v>274</v>
      </c>
      <c r="B60" s="8">
        <v>0</v>
      </c>
      <c r="C60" s="8">
        <v>0</v>
      </c>
      <c r="D60" s="8">
        <v>0</v>
      </c>
      <c r="E60" s="8">
        <v>0</v>
      </c>
      <c r="F60" s="8">
        <v>0</v>
      </c>
      <c r="G60" s="8">
        <v>0</v>
      </c>
      <c r="H60" s="8">
        <v>0</v>
      </c>
      <c r="I60" s="8">
        <v>0</v>
      </c>
      <c r="J60" s="8">
        <v>0</v>
      </c>
    </row>
    <row r="61" spans="1:10" ht="15.75" thickBot="1" x14ac:dyDescent="0.3">
      <c r="A61" s="46" t="s">
        <v>121</v>
      </c>
      <c r="B61" s="8">
        <v>0</v>
      </c>
      <c r="C61" s="8">
        <v>0</v>
      </c>
      <c r="D61" s="8">
        <v>0</v>
      </c>
      <c r="E61" s="8">
        <v>0</v>
      </c>
      <c r="F61" s="8">
        <v>0</v>
      </c>
      <c r="G61" s="8">
        <v>0</v>
      </c>
      <c r="H61" s="8">
        <v>1</v>
      </c>
      <c r="I61" s="8">
        <v>1</v>
      </c>
      <c r="J61" s="8">
        <v>1</v>
      </c>
    </row>
    <row r="62" spans="1:10" ht="15.75" thickBot="1" x14ac:dyDescent="0.3">
      <c r="A62" s="46" t="s">
        <v>122</v>
      </c>
      <c r="B62" s="8">
        <v>0</v>
      </c>
      <c r="C62" s="8">
        <v>0</v>
      </c>
      <c r="D62" s="8">
        <v>0</v>
      </c>
      <c r="E62" s="8">
        <v>1</v>
      </c>
      <c r="F62" s="8">
        <v>1</v>
      </c>
      <c r="G62" s="8">
        <v>1</v>
      </c>
      <c r="H62" s="8">
        <v>2</v>
      </c>
      <c r="I62" s="8">
        <v>1</v>
      </c>
      <c r="J62" s="8">
        <v>1</v>
      </c>
    </row>
    <row r="63" spans="1:10" ht="15.75" thickBot="1" x14ac:dyDescent="0.3">
      <c r="A63" s="46" t="s">
        <v>123</v>
      </c>
      <c r="B63" s="8">
        <v>0</v>
      </c>
      <c r="C63" s="8">
        <v>0</v>
      </c>
      <c r="D63" s="8">
        <v>0</v>
      </c>
      <c r="E63" s="8">
        <v>0</v>
      </c>
      <c r="F63" s="8">
        <v>0</v>
      </c>
      <c r="G63" s="8">
        <v>0</v>
      </c>
      <c r="H63" s="8">
        <v>0</v>
      </c>
      <c r="I63" s="8">
        <v>0</v>
      </c>
      <c r="J63" s="8">
        <v>1</v>
      </c>
    </row>
    <row r="64" spans="1:10" ht="15.75" thickBot="1" x14ac:dyDescent="0.3">
      <c r="A64" s="46" t="s">
        <v>275</v>
      </c>
      <c r="B64" s="8">
        <v>0</v>
      </c>
      <c r="C64" s="8">
        <v>0</v>
      </c>
      <c r="D64" s="8">
        <v>0</v>
      </c>
      <c r="E64" s="8">
        <v>0</v>
      </c>
      <c r="F64" s="8">
        <v>0</v>
      </c>
      <c r="G64" s="8">
        <v>2</v>
      </c>
      <c r="H64" s="8">
        <v>0</v>
      </c>
      <c r="I64" s="8">
        <v>0</v>
      </c>
      <c r="J64" s="8">
        <v>0</v>
      </c>
    </row>
    <row r="65" spans="1:10" ht="15.75" thickBot="1" x14ac:dyDescent="0.3">
      <c r="A65" s="46" t="s">
        <v>276</v>
      </c>
      <c r="B65" s="8">
        <v>0</v>
      </c>
      <c r="C65" s="8">
        <v>1</v>
      </c>
      <c r="D65" s="8">
        <v>2</v>
      </c>
      <c r="E65" s="8">
        <v>2</v>
      </c>
      <c r="F65" s="8">
        <v>1</v>
      </c>
      <c r="G65" s="8">
        <v>0</v>
      </c>
      <c r="H65" s="8">
        <v>0</v>
      </c>
      <c r="I65" s="8">
        <v>0</v>
      </c>
      <c r="J65" s="8">
        <v>0</v>
      </c>
    </row>
    <row r="66" spans="1:10" ht="15.75" thickBot="1" x14ac:dyDescent="0.3">
      <c r="A66" s="47" t="s">
        <v>277</v>
      </c>
      <c r="B66" s="44">
        <v>1058</v>
      </c>
      <c r="C66" s="44">
        <v>979</v>
      </c>
      <c r="D66" s="44">
        <v>932</v>
      </c>
      <c r="E66" s="44">
        <v>893</v>
      </c>
      <c r="F66" s="44">
        <v>938</v>
      </c>
      <c r="G66" s="44">
        <v>918</v>
      </c>
      <c r="H66" s="44">
        <v>869</v>
      </c>
      <c r="I66" s="44">
        <v>874</v>
      </c>
      <c r="J66" s="44">
        <v>776</v>
      </c>
    </row>
    <row r="67" spans="1:10" ht="15.75" thickBot="1" x14ac:dyDescent="0.3">
      <c r="A67" s="46" t="s">
        <v>278</v>
      </c>
      <c r="B67" s="8">
        <v>1</v>
      </c>
      <c r="C67" s="8">
        <v>0</v>
      </c>
      <c r="D67" s="8">
        <v>0</v>
      </c>
      <c r="E67" s="8">
        <v>0</v>
      </c>
      <c r="F67" s="8">
        <v>0</v>
      </c>
      <c r="G67" s="8">
        <v>0</v>
      </c>
      <c r="H67" s="8">
        <v>0</v>
      </c>
      <c r="I67" s="8">
        <v>0</v>
      </c>
      <c r="J67" s="8">
        <v>0</v>
      </c>
    </row>
    <row r="68" spans="1:10" ht="15.75" thickBot="1" x14ac:dyDescent="0.3">
      <c r="A68" s="46" t="s">
        <v>279</v>
      </c>
      <c r="B68" s="8">
        <v>0</v>
      </c>
      <c r="C68" s="8">
        <v>0</v>
      </c>
      <c r="D68" s="8">
        <v>1</v>
      </c>
      <c r="E68" s="8">
        <v>1</v>
      </c>
      <c r="F68" s="8">
        <v>1</v>
      </c>
      <c r="G68" s="8">
        <v>1</v>
      </c>
      <c r="H68" s="8">
        <v>0</v>
      </c>
      <c r="I68" s="8">
        <v>0</v>
      </c>
      <c r="J68" s="8">
        <v>0</v>
      </c>
    </row>
    <row r="69" spans="1:10" ht="15.75" thickBot="1" x14ac:dyDescent="0.3">
      <c r="A69" s="46" t="s">
        <v>280</v>
      </c>
      <c r="B69" s="8">
        <v>0</v>
      </c>
      <c r="C69" s="8">
        <v>0</v>
      </c>
      <c r="D69" s="8">
        <v>0</v>
      </c>
      <c r="E69" s="8">
        <v>1</v>
      </c>
      <c r="F69" s="8">
        <v>0</v>
      </c>
      <c r="G69" s="8">
        <v>0</v>
      </c>
      <c r="H69" s="8">
        <v>0</v>
      </c>
      <c r="I69" s="8">
        <v>0</v>
      </c>
      <c r="J69" s="8">
        <v>0</v>
      </c>
    </row>
    <row r="70" spans="1:10" ht="15.75" thickBot="1" x14ac:dyDescent="0.3">
      <c r="A70" s="46" t="s">
        <v>281</v>
      </c>
      <c r="B70" s="8">
        <v>0</v>
      </c>
      <c r="C70" s="8">
        <v>0</v>
      </c>
      <c r="D70" s="8">
        <v>1</v>
      </c>
      <c r="E70" s="8">
        <v>1</v>
      </c>
      <c r="F70" s="8">
        <v>1</v>
      </c>
      <c r="G70" s="8">
        <v>1</v>
      </c>
      <c r="H70" s="8">
        <v>0</v>
      </c>
      <c r="I70" s="8">
        <v>0</v>
      </c>
      <c r="J70" s="8">
        <v>0</v>
      </c>
    </row>
    <row r="71" spans="1:10" ht="15.75" thickBot="1" x14ac:dyDescent="0.3">
      <c r="A71" s="57" t="s">
        <v>59</v>
      </c>
      <c r="B71" s="8">
        <f>SUM(B6:B70)</f>
        <v>1096</v>
      </c>
      <c r="C71" s="8">
        <f t="shared" ref="C71:J71" si="0">SUM(C6:C70)</f>
        <v>1028</v>
      </c>
      <c r="D71" s="8">
        <f t="shared" si="0"/>
        <v>986</v>
      </c>
      <c r="E71" s="8">
        <f t="shared" si="0"/>
        <v>970</v>
      </c>
      <c r="F71" s="8">
        <f t="shared" si="0"/>
        <v>1009</v>
      </c>
      <c r="G71" s="8">
        <f t="shared" si="0"/>
        <v>982</v>
      </c>
      <c r="H71" s="8">
        <f t="shared" si="0"/>
        <v>906</v>
      </c>
      <c r="I71" s="8">
        <f t="shared" si="0"/>
        <v>907</v>
      </c>
      <c r="J71" s="8">
        <f t="shared" si="0"/>
        <v>815</v>
      </c>
    </row>
  </sheetData>
  <mergeCells count="1">
    <mergeCell ref="A1:F1"/>
  </mergeCells>
  <hyperlinks>
    <hyperlink ref="G1" location="'Table of Contents'!A1" display="ToC"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6"/>
  <sheetViews>
    <sheetView topLeftCell="A14" workbookViewId="0">
      <selection activeCell="A31" sqref="A31"/>
    </sheetView>
  </sheetViews>
  <sheetFormatPr defaultRowHeight="15" x14ac:dyDescent="0.25"/>
  <cols>
    <col min="1" max="1" width="31.42578125" bestFit="1" customWidth="1"/>
  </cols>
  <sheetData>
    <row r="1" spans="1:11" ht="21" x14ac:dyDescent="0.35">
      <c r="A1" s="120" t="s">
        <v>333</v>
      </c>
      <c r="B1" s="120"/>
      <c r="C1" s="120"/>
      <c r="D1" s="120"/>
      <c r="E1" s="120"/>
      <c r="F1" s="120"/>
      <c r="G1" s="86" t="s">
        <v>433</v>
      </c>
    </row>
    <row r="2" spans="1:11" ht="21" x14ac:dyDescent="0.35">
      <c r="A2" s="45"/>
      <c r="B2" s="45"/>
      <c r="C2" s="45"/>
      <c r="D2" s="45"/>
      <c r="E2" s="45"/>
      <c r="F2" s="45"/>
    </row>
    <row r="3" spans="1:11" ht="15.75" thickBot="1" x14ac:dyDescent="0.3">
      <c r="A3" s="56" t="s">
        <v>348</v>
      </c>
    </row>
    <row r="4" spans="1:11" ht="16.5" thickBot="1" x14ac:dyDescent="0.3">
      <c r="A4" s="107" t="s">
        <v>174</v>
      </c>
      <c r="B4" s="107">
        <v>2013</v>
      </c>
      <c r="C4" s="107">
        <v>2014</v>
      </c>
      <c r="D4" s="107">
        <v>2015</v>
      </c>
      <c r="E4" s="108">
        <v>2016</v>
      </c>
      <c r="F4" s="107">
        <v>2017</v>
      </c>
      <c r="G4" s="107">
        <v>2018</v>
      </c>
      <c r="H4" s="107">
        <v>2019</v>
      </c>
      <c r="I4" s="107">
        <v>2020</v>
      </c>
      <c r="J4" s="107">
        <v>2021</v>
      </c>
      <c r="K4" s="99" t="s">
        <v>173</v>
      </c>
    </row>
    <row r="5" spans="1:11" ht="16.5" thickBot="1" x14ac:dyDescent="0.3">
      <c r="A5" s="59"/>
      <c r="B5" s="8"/>
      <c r="C5" s="8"/>
      <c r="D5" s="8"/>
      <c r="E5" s="8"/>
      <c r="F5" s="8"/>
      <c r="G5" s="8"/>
      <c r="H5" s="8"/>
      <c r="I5" s="8"/>
      <c r="J5" s="8"/>
      <c r="K5" s="8"/>
    </row>
    <row r="6" spans="1:11" ht="16.5" thickBot="1" x14ac:dyDescent="0.3">
      <c r="A6" s="59" t="s">
        <v>125</v>
      </c>
      <c r="B6" s="61">
        <v>30</v>
      </c>
      <c r="C6" s="62">
        <v>24</v>
      </c>
      <c r="D6" s="61">
        <v>34</v>
      </c>
      <c r="E6" s="63">
        <v>26</v>
      </c>
      <c r="F6" s="63">
        <v>29</v>
      </c>
      <c r="G6" s="63">
        <v>36</v>
      </c>
      <c r="H6" s="8">
        <v>28</v>
      </c>
      <c r="I6" s="64">
        <v>27</v>
      </c>
      <c r="J6" s="64">
        <v>19</v>
      </c>
      <c r="K6" s="35">
        <f>J6/SUM($J$6:$J$56)</f>
        <v>2.283653846153846E-2</v>
      </c>
    </row>
    <row r="7" spans="1:11" ht="16.5" thickBot="1" x14ac:dyDescent="0.3">
      <c r="A7" s="59" t="s">
        <v>126</v>
      </c>
      <c r="B7" s="61">
        <v>14</v>
      </c>
      <c r="C7" s="62">
        <v>14</v>
      </c>
      <c r="D7" s="61">
        <v>11</v>
      </c>
      <c r="E7" s="63">
        <v>17</v>
      </c>
      <c r="F7" s="63">
        <v>12</v>
      </c>
      <c r="G7" s="63">
        <v>13</v>
      </c>
      <c r="H7" s="8">
        <v>9</v>
      </c>
      <c r="I7" s="64">
        <v>7</v>
      </c>
      <c r="J7" s="64">
        <v>6</v>
      </c>
      <c r="K7" s="35">
        <f>J7/SUM($J$6:$J$56)</f>
        <v>7.2115384615384619E-3</v>
      </c>
    </row>
    <row r="8" spans="1:11" ht="16.5" thickBot="1" x14ac:dyDescent="0.3">
      <c r="A8" s="59" t="s">
        <v>127</v>
      </c>
      <c r="B8" s="61">
        <v>0</v>
      </c>
      <c r="C8" s="62">
        <v>0</v>
      </c>
      <c r="D8" s="61">
        <v>0</v>
      </c>
      <c r="E8" s="63">
        <v>1</v>
      </c>
      <c r="F8" s="63">
        <v>7</v>
      </c>
      <c r="G8" s="63">
        <v>2</v>
      </c>
      <c r="H8" s="8">
        <v>1</v>
      </c>
      <c r="I8" s="64">
        <v>0</v>
      </c>
      <c r="J8" s="64">
        <v>0</v>
      </c>
      <c r="K8" s="35">
        <f>J8/SUM($J$6:$J$56)</f>
        <v>0</v>
      </c>
    </row>
    <row r="9" spans="1:11" ht="16.5" thickBot="1" x14ac:dyDescent="0.3">
      <c r="A9" s="59" t="s">
        <v>128</v>
      </c>
      <c r="B9" s="61">
        <v>31</v>
      </c>
      <c r="C9" s="62">
        <v>28</v>
      </c>
      <c r="D9" s="61">
        <v>28</v>
      </c>
      <c r="E9" s="63">
        <v>33</v>
      </c>
      <c r="F9" s="63">
        <v>18</v>
      </c>
      <c r="G9" s="63">
        <v>21</v>
      </c>
      <c r="H9" s="8">
        <v>18</v>
      </c>
      <c r="I9" s="64">
        <v>20</v>
      </c>
      <c r="J9" s="64">
        <v>17</v>
      </c>
      <c r="K9" s="35">
        <f>J9/SUM($J$6:$J$56)</f>
        <v>2.0432692307692308E-2</v>
      </c>
    </row>
    <row r="10" spans="1:11" ht="16.5" thickBot="1" x14ac:dyDescent="0.3">
      <c r="A10" s="59" t="s">
        <v>1</v>
      </c>
      <c r="B10" s="61">
        <v>183</v>
      </c>
      <c r="C10" s="62">
        <v>179</v>
      </c>
      <c r="D10" s="61">
        <v>177</v>
      </c>
      <c r="E10" s="63">
        <v>156</v>
      </c>
      <c r="F10" s="63">
        <v>158</v>
      </c>
      <c r="G10" s="63">
        <v>166</v>
      </c>
      <c r="H10" s="8">
        <v>159</v>
      </c>
      <c r="I10" s="64">
        <v>164</v>
      </c>
      <c r="J10" s="64">
        <v>120</v>
      </c>
      <c r="K10" s="35">
        <f>J10/SUM($J$6:$J$56)</f>
        <v>0.14423076923076922</v>
      </c>
    </row>
    <row r="11" spans="1:11" ht="16.5" thickBot="1" x14ac:dyDescent="0.3">
      <c r="A11" s="59" t="s">
        <v>129</v>
      </c>
      <c r="B11" s="61"/>
      <c r="C11" s="62"/>
      <c r="D11" s="61"/>
      <c r="E11" s="63"/>
      <c r="F11" s="63"/>
      <c r="G11" s="63">
        <v>1</v>
      </c>
      <c r="H11" s="8">
        <v>2</v>
      </c>
      <c r="I11" s="64">
        <v>3</v>
      </c>
      <c r="J11" s="64">
        <v>3</v>
      </c>
      <c r="K11" s="35">
        <f>J11/SUM($J$6:$J$56)</f>
        <v>3.605769230769231E-3</v>
      </c>
    </row>
    <row r="12" spans="1:11" ht="16.5" thickBot="1" x14ac:dyDescent="0.3">
      <c r="A12" s="59" t="s">
        <v>130</v>
      </c>
      <c r="B12" s="61"/>
      <c r="C12" s="62"/>
      <c r="D12" s="65"/>
      <c r="E12" s="65"/>
      <c r="F12" s="65"/>
      <c r="G12" s="8"/>
      <c r="H12" s="8">
        <v>2</v>
      </c>
      <c r="I12" s="64">
        <v>7</v>
      </c>
      <c r="J12" s="64">
        <v>14</v>
      </c>
      <c r="K12" s="35">
        <f>J12/SUM($J$6:$J$56)</f>
        <v>1.6826923076923076E-2</v>
      </c>
    </row>
    <row r="13" spans="1:11" ht="16.5" thickBot="1" x14ac:dyDescent="0.3">
      <c r="A13" s="59" t="s">
        <v>131</v>
      </c>
      <c r="B13" s="61"/>
      <c r="C13" s="62"/>
      <c r="D13" s="65"/>
      <c r="E13" s="65"/>
      <c r="F13" s="65"/>
      <c r="G13" s="65">
        <v>2</v>
      </c>
      <c r="H13" s="8">
        <v>7</v>
      </c>
      <c r="I13" s="64">
        <v>2</v>
      </c>
      <c r="J13" s="64">
        <v>0</v>
      </c>
      <c r="K13" s="35">
        <f>J13/SUM($J$6:$J$56)</f>
        <v>0</v>
      </c>
    </row>
    <row r="14" spans="1:11" ht="16.5" thickBot="1" x14ac:dyDescent="0.3">
      <c r="A14" s="60" t="s">
        <v>132</v>
      </c>
      <c r="B14" s="61"/>
      <c r="C14" s="62"/>
      <c r="D14" s="61">
        <v>3</v>
      </c>
      <c r="E14" s="63">
        <v>11</v>
      </c>
      <c r="F14" s="63">
        <v>12</v>
      </c>
      <c r="G14" s="63">
        <v>7</v>
      </c>
      <c r="H14" s="8">
        <v>2</v>
      </c>
      <c r="I14" s="64">
        <v>0</v>
      </c>
      <c r="J14" s="64">
        <v>0</v>
      </c>
      <c r="K14" s="35">
        <f>J14/SUM($J$6:$J$56)</f>
        <v>0</v>
      </c>
    </row>
    <row r="15" spans="1:11" ht="16.5" thickBot="1" x14ac:dyDescent="0.3">
      <c r="A15" s="59" t="s">
        <v>133</v>
      </c>
      <c r="B15" s="61">
        <v>36</v>
      </c>
      <c r="C15" s="62">
        <v>28</v>
      </c>
      <c r="D15" s="61">
        <v>15</v>
      </c>
      <c r="E15" s="63">
        <v>12</v>
      </c>
      <c r="F15" s="63">
        <v>15</v>
      </c>
      <c r="G15" s="63">
        <v>12</v>
      </c>
      <c r="H15" s="8">
        <v>14</v>
      </c>
      <c r="I15" s="64">
        <v>12</v>
      </c>
      <c r="J15" s="64">
        <v>6</v>
      </c>
      <c r="K15" s="35">
        <f>J15/SUM($J$6:$J$56)</f>
        <v>7.2115384615384619E-3</v>
      </c>
    </row>
    <row r="16" spans="1:11" ht="16.5" thickBot="1" x14ac:dyDescent="0.3">
      <c r="A16" s="59" t="s">
        <v>134</v>
      </c>
      <c r="B16" s="61">
        <v>21</v>
      </c>
      <c r="C16" s="62">
        <v>24</v>
      </c>
      <c r="D16" s="61">
        <v>21</v>
      </c>
      <c r="E16" s="63">
        <v>18</v>
      </c>
      <c r="F16" s="63">
        <v>19</v>
      </c>
      <c r="G16" s="63">
        <v>14</v>
      </c>
      <c r="H16" s="8">
        <v>12</v>
      </c>
      <c r="I16" s="64">
        <v>11</v>
      </c>
      <c r="J16" s="64">
        <v>4</v>
      </c>
      <c r="K16" s="35">
        <f>J16/SUM($J$6:$J$56)</f>
        <v>4.807692307692308E-3</v>
      </c>
    </row>
    <row r="17" spans="1:11" ht="16.5" thickBot="1" x14ac:dyDescent="0.3">
      <c r="A17" s="59" t="s">
        <v>135</v>
      </c>
      <c r="B17" s="61">
        <v>43</v>
      </c>
      <c r="C17" s="62">
        <v>31</v>
      </c>
      <c r="D17" s="61">
        <v>25</v>
      </c>
      <c r="E17" s="63">
        <v>22</v>
      </c>
      <c r="F17" s="63">
        <v>24</v>
      </c>
      <c r="G17" s="63">
        <v>11</v>
      </c>
      <c r="H17" s="65"/>
      <c r="I17" s="64"/>
      <c r="J17" s="64"/>
      <c r="K17" s="35">
        <f>J17/SUM($J$6:$J$56)</f>
        <v>0</v>
      </c>
    </row>
    <row r="18" spans="1:11" ht="16.5" thickBot="1" x14ac:dyDescent="0.3">
      <c r="A18" s="59" t="s">
        <v>136</v>
      </c>
      <c r="B18" s="61">
        <v>39</v>
      </c>
      <c r="C18" s="62">
        <v>25</v>
      </c>
      <c r="D18" s="61">
        <v>28</v>
      </c>
      <c r="E18" s="63">
        <v>38</v>
      </c>
      <c r="F18" s="63">
        <v>34</v>
      </c>
      <c r="G18" s="63">
        <v>33</v>
      </c>
      <c r="H18" s="8">
        <v>30</v>
      </c>
      <c r="I18" s="64">
        <v>30</v>
      </c>
      <c r="J18" s="64">
        <v>31</v>
      </c>
      <c r="K18" s="35">
        <f>J18/SUM($J$6:$J$56)</f>
        <v>3.7259615384615384E-2</v>
      </c>
    </row>
    <row r="19" spans="1:11" ht="16.5" thickBot="1" x14ac:dyDescent="0.3">
      <c r="A19" s="59" t="s">
        <v>137</v>
      </c>
      <c r="B19" s="61">
        <v>9</v>
      </c>
      <c r="C19" s="62">
        <v>11</v>
      </c>
      <c r="D19" s="61">
        <v>7</v>
      </c>
      <c r="E19" s="63">
        <v>5</v>
      </c>
      <c r="F19" s="63">
        <v>8</v>
      </c>
      <c r="G19" s="63">
        <v>9</v>
      </c>
      <c r="H19" s="8">
        <v>7</v>
      </c>
      <c r="I19" s="64">
        <v>8</v>
      </c>
      <c r="J19" s="64">
        <v>8</v>
      </c>
      <c r="K19" s="35">
        <f>J19/SUM($J$6:$J$56)</f>
        <v>9.6153846153846159E-3</v>
      </c>
    </row>
    <row r="20" spans="1:11" ht="16.5" thickBot="1" x14ac:dyDescent="0.3">
      <c r="A20" s="59" t="s">
        <v>138</v>
      </c>
      <c r="B20" s="61">
        <v>87</v>
      </c>
      <c r="C20" s="62">
        <v>80</v>
      </c>
      <c r="D20" s="61">
        <v>104</v>
      </c>
      <c r="E20" s="63">
        <v>89</v>
      </c>
      <c r="F20" s="63">
        <v>104</v>
      </c>
      <c r="G20" s="63">
        <v>114</v>
      </c>
      <c r="H20" s="8">
        <v>100</v>
      </c>
      <c r="I20" s="64">
        <v>118</v>
      </c>
      <c r="J20" s="64">
        <v>114</v>
      </c>
      <c r="K20" s="35">
        <f>J20/SUM($J$6:$J$56)</f>
        <v>0.13701923076923078</v>
      </c>
    </row>
    <row r="21" spans="1:11" ht="16.5" thickBot="1" x14ac:dyDescent="0.3">
      <c r="A21" s="59" t="s">
        <v>139</v>
      </c>
      <c r="B21" s="61">
        <v>27</v>
      </c>
      <c r="C21" s="62">
        <v>28</v>
      </c>
      <c r="D21" s="61">
        <v>20</v>
      </c>
      <c r="E21" s="63">
        <v>17</v>
      </c>
      <c r="F21" s="63">
        <v>13</v>
      </c>
      <c r="G21" s="63">
        <v>14</v>
      </c>
      <c r="H21" s="8">
        <v>13</v>
      </c>
      <c r="I21" s="64">
        <v>12</v>
      </c>
      <c r="J21" s="64">
        <v>12</v>
      </c>
      <c r="K21" s="35">
        <f>J21/SUM($J$6:$J$56)</f>
        <v>1.4423076923076924E-2</v>
      </c>
    </row>
    <row r="22" spans="1:11" ht="16.5" thickBot="1" x14ac:dyDescent="0.3">
      <c r="A22" s="59" t="s">
        <v>140</v>
      </c>
      <c r="B22" s="61">
        <v>4</v>
      </c>
      <c r="C22" s="62">
        <v>11</v>
      </c>
      <c r="D22" s="61">
        <v>7</v>
      </c>
      <c r="E22" s="63">
        <v>13</v>
      </c>
      <c r="F22" s="63">
        <v>9</v>
      </c>
      <c r="G22" s="63">
        <v>7</v>
      </c>
      <c r="H22" s="8">
        <v>9</v>
      </c>
      <c r="I22" s="64">
        <v>5</v>
      </c>
      <c r="J22" s="64">
        <v>4</v>
      </c>
      <c r="K22" s="35">
        <f>J22/SUM($J$6:$J$56)</f>
        <v>4.807692307692308E-3</v>
      </c>
    </row>
    <row r="23" spans="1:11" ht="16.5" thickBot="1" x14ac:dyDescent="0.3">
      <c r="A23" s="59" t="s">
        <v>462</v>
      </c>
      <c r="B23" s="61">
        <v>32</v>
      </c>
      <c r="C23" s="62">
        <v>38</v>
      </c>
      <c r="D23" s="61">
        <v>32</v>
      </c>
      <c r="E23" s="63">
        <v>50</v>
      </c>
      <c r="F23" s="63">
        <v>29</v>
      </c>
      <c r="G23" s="63">
        <v>26</v>
      </c>
      <c r="H23" s="8">
        <v>18</v>
      </c>
      <c r="I23" s="66">
        <v>20</v>
      </c>
      <c r="J23" s="66">
        <v>33</v>
      </c>
      <c r="K23" s="35">
        <f>J23/SUM($J$6:$J$56)</f>
        <v>3.9663461538461536E-2</v>
      </c>
    </row>
    <row r="24" spans="1:11" ht="16.5" thickBot="1" x14ac:dyDescent="0.3">
      <c r="A24" s="59" t="s">
        <v>141</v>
      </c>
      <c r="B24" s="61"/>
      <c r="C24" s="62"/>
      <c r="D24" s="61"/>
      <c r="E24" s="63"/>
      <c r="F24" s="63">
        <v>2</v>
      </c>
      <c r="G24" s="63">
        <v>8</v>
      </c>
      <c r="H24" s="8">
        <v>9</v>
      </c>
      <c r="I24" s="64">
        <v>14</v>
      </c>
      <c r="J24" s="64">
        <v>14</v>
      </c>
      <c r="K24" s="35">
        <f>J24/SUM($J$6:$J$56)</f>
        <v>1.6826923076923076E-2</v>
      </c>
    </row>
    <row r="25" spans="1:11" ht="16.5" thickBot="1" x14ac:dyDescent="0.3">
      <c r="A25" s="59" t="s">
        <v>142</v>
      </c>
      <c r="B25" s="61">
        <v>4</v>
      </c>
      <c r="C25" s="62">
        <v>6</v>
      </c>
      <c r="D25" s="61">
        <v>6</v>
      </c>
      <c r="E25" s="63">
        <v>7</v>
      </c>
      <c r="F25" s="63">
        <v>5</v>
      </c>
      <c r="G25" s="63">
        <v>2</v>
      </c>
      <c r="H25" s="65"/>
      <c r="I25" s="58"/>
      <c r="J25" s="58"/>
      <c r="K25" s="35">
        <f>J25/SUM($J$6:$J$56)</f>
        <v>0</v>
      </c>
    </row>
    <row r="26" spans="1:11" ht="16.5" thickBot="1" x14ac:dyDescent="0.3">
      <c r="A26" s="59" t="s">
        <v>143</v>
      </c>
      <c r="B26" s="61">
        <v>65</v>
      </c>
      <c r="C26" s="62">
        <v>61</v>
      </c>
      <c r="D26" s="61">
        <v>65</v>
      </c>
      <c r="E26" s="63">
        <v>57</v>
      </c>
      <c r="F26" s="63">
        <v>55</v>
      </c>
      <c r="G26" s="63">
        <v>28</v>
      </c>
      <c r="H26" s="8">
        <v>7</v>
      </c>
      <c r="I26" s="64">
        <v>2</v>
      </c>
      <c r="J26" s="64">
        <v>0</v>
      </c>
      <c r="K26" s="35">
        <f>J26/SUM($J$6:$J$56)</f>
        <v>0</v>
      </c>
    </row>
    <row r="27" spans="1:11" ht="16.5" thickBot="1" x14ac:dyDescent="0.3">
      <c r="A27" s="59" t="s">
        <v>144</v>
      </c>
      <c r="B27" s="61">
        <v>8</v>
      </c>
      <c r="C27" s="62">
        <v>11</v>
      </c>
      <c r="D27" s="61">
        <v>7</v>
      </c>
      <c r="E27" s="63">
        <v>6</v>
      </c>
      <c r="F27" s="63">
        <v>2</v>
      </c>
      <c r="G27" s="63">
        <v>3</v>
      </c>
      <c r="H27" s="8">
        <v>2</v>
      </c>
      <c r="I27" s="64">
        <v>3</v>
      </c>
      <c r="J27" s="64">
        <v>4</v>
      </c>
      <c r="K27" s="35">
        <f>J27/SUM($J$6:$J$56)</f>
        <v>4.807692307692308E-3</v>
      </c>
    </row>
    <row r="28" spans="1:11" ht="16.5" thickBot="1" x14ac:dyDescent="0.3">
      <c r="A28" s="59" t="s">
        <v>145</v>
      </c>
      <c r="B28" s="61">
        <v>12</v>
      </c>
      <c r="C28" s="62">
        <v>8</v>
      </c>
      <c r="D28" s="61">
        <v>7</v>
      </c>
      <c r="E28" s="63">
        <v>8</v>
      </c>
      <c r="F28" s="63">
        <v>11</v>
      </c>
      <c r="G28" s="63">
        <v>5</v>
      </c>
      <c r="H28" s="8">
        <v>6</v>
      </c>
      <c r="I28" s="64">
        <v>7</v>
      </c>
      <c r="J28" s="64">
        <v>5</v>
      </c>
      <c r="K28" s="35">
        <f>J28/SUM($J$6:$J$56)</f>
        <v>6.0096153846153849E-3</v>
      </c>
    </row>
    <row r="29" spans="1:11" ht="16.5" thickBot="1" x14ac:dyDescent="0.3">
      <c r="A29" s="59" t="s">
        <v>146</v>
      </c>
      <c r="B29" s="61">
        <v>18</v>
      </c>
      <c r="C29" s="62">
        <v>24</v>
      </c>
      <c r="D29" s="61">
        <v>16</v>
      </c>
      <c r="E29" s="63">
        <v>19</v>
      </c>
      <c r="F29" s="63">
        <v>20</v>
      </c>
      <c r="G29" s="63">
        <v>19</v>
      </c>
      <c r="H29" s="8">
        <v>13</v>
      </c>
      <c r="I29" s="64">
        <v>4</v>
      </c>
      <c r="J29" s="64">
        <v>0</v>
      </c>
      <c r="K29" s="35">
        <f>J29/SUM($J$6:$J$56)</f>
        <v>0</v>
      </c>
    </row>
    <row r="30" spans="1:11" ht="16.5" thickBot="1" x14ac:dyDescent="0.3">
      <c r="A30" s="60" t="s">
        <v>147</v>
      </c>
      <c r="B30" s="61">
        <v>38</v>
      </c>
      <c r="C30" s="62">
        <v>35</v>
      </c>
      <c r="D30" s="61">
        <v>22</v>
      </c>
      <c r="E30" s="63">
        <v>15</v>
      </c>
      <c r="F30" s="63">
        <v>17</v>
      </c>
      <c r="G30" s="63">
        <v>24</v>
      </c>
      <c r="H30" s="8">
        <v>3</v>
      </c>
      <c r="I30" s="64">
        <v>11</v>
      </c>
      <c r="J30" s="64">
        <v>7</v>
      </c>
      <c r="K30" s="35">
        <f>J30/SUM($J$6:$J$56)</f>
        <v>8.4134615384615381E-3</v>
      </c>
    </row>
    <row r="31" spans="1:11" ht="16.5" thickBot="1" x14ac:dyDescent="0.3">
      <c r="A31" s="60" t="s">
        <v>148</v>
      </c>
      <c r="B31" s="61"/>
      <c r="C31" s="62"/>
      <c r="D31" s="61"/>
      <c r="E31" s="63"/>
      <c r="F31" s="63">
        <v>1</v>
      </c>
      <c r="G31" s="63">
        <v>1</v>
      </c>
      <c r="H31" s="8">
        <v>1</v>
      </c>
      <c r="I31" s="64">
        <v>2</v>
      </c>
      <c r="J31" s="64">
        <v>1</v>
      </c>
      <c r="K31" s="35">
        <f>J31/SUM($J$6:$J$56)</f>
        <v>1.201923076923077E-3</v>
      </c>
    </row>
    <row r="32" spans="1:11" ht="16.5" thickBot="1" x14ac:dyDescent="0.3">
      <c r="A32" s="59" t="s">
        <v>149</v>
      </c>
      <c r="B32" s="61">
        <v>8</v>
      </c>
      <c r="C32" s="62">
        <v>6</v>
      </c>
      <c r="D32" s="61">
        <v>6</v>
      </c>
      <c r="E32" s="63">
        <v>4</v>
      </c>
      <c r="F32" s="63">
        <v>6</v>
      </c>
      <c r="G32" s="63">
        <v>9</v>
      </c>
      <c r="H32" s="8">
        <v>1</v>
      </c>
      <c r="I32" s="64">
        <v>0</v>
      </c>
      <c r="J32" s="64">
        <v>0</v>
      </c>
      <c r="K32" s="35">
        <f>J32/SUM($J$6:$J$56)</f>
        <v>0</v>
      </c>
    </row>
    <row r="33" spans="1:11" ht="16.5" thickBot="1" x14ac:dyDescent="0.3">
      <c r="A33" s="59" t="s">
        <v>150</v>
      </c>
      <c r="B33" s="61">
        <v>14</v>
      </c>
      <c r="C33" s="62">
        <v>12</v>
      </c>
      <c r="D33" s="61">
        <v>15</v>
      </c>
      <c r="E33" s="63">
        <v>16</v>
      </c>
      <c r="F33" s="63">
        <v>12</v>
      </c>
      <c r="G33" s="63">
        <v>40</v>
      </c>
      <c r="H33" s="8">
        <v>49</v>
      </c>
      <c r="I33" s="64">
        <v>44</v>
      </c>
      <c r="J33" s="64">
        <v>48</v>
      </c>
      <c r="K33" s="35">
        <f>J33/SUM($J$6:$J$56)</f>
        <v>5.7692307692307696E-2</v>
      </c>
    </row>
    <row r="34" spans="1:11" ht="16.5" thickBot="1" x14ac:dyDescent="0.3">
      <c r="A34" s="59" t="s">
        <v>151</v>
      </c>
      <c r="B34" s="61">
        <v>9</v>
      </c>
      <c r="C34" s="62">
        <v>4</v>
      </c>
      <c r="D34" s="61">
        <v>9</v>
      </c>
      <c r="E34" s="63">
        <v>10</v>
      </c>
      <c r="F34" s="63">
        <v>9</v>
      </c>
      <c r="G34" s="63">
        <v>9</v>
      </c>
      <c r="H34" s="8">
        <v>5</v>
      </c>
      <c r="I34" s="64">
        <v>13</v>
      </c>
      <c r="J34" s="64">
        <v>8</v>
      </c>
      <c r="K34" s="35">
        <f>J34/SUM($J$6:$J$56)</f>
        <v>9.6153846153846159E-3</v>
      </c>
    </row>
    <row r="35" spans="1:11" ht="16.5" thickBot="1" x14ac:dyDescent="0.3">
      <c r="A35" s="59" t="s">
        <v>152</v>
      </c>
      <c r="B35" s="65"/>
      <c r="C35" s="65"/>
      <c r="D35" s="65"/>
      <c r="E35" s="63"/>
      <c r="F35" s="63">
        <v>5</v>
      </c>
      <c r="G35" s="63">
        <v>10</v>
      </c>
      <c r="H35" s="8">
        <v>9</v>
      </c>
      <c r="I35" s="64">
        <v>18</v>
      </c>
      <c r="J35" s="64">
        <v>24</v>
      </c>
      <c r="K35" s="35">
        <f>J35/SUM($J$6:$J$56)</f>
        <v>2.8846153846153848E-2</v>
      </c>
    </row>
    <row r="36" spans="1:11" ht="16.5" thickBot="1" x14ac:dyDescent="0.3">
      <c r="A36" s="59" t="s">
        <v>153</v>
      </c>
      <c r="B36" s="61">
        <v>11</v>
      </c>
      <c r="C36" s="62">
        <v>6</v>
      </c>
      <c r="D36" s="61">
        <v>4</v>
      </c>
      <c r="E36" s="63">
        <v>10</v>
      </c>
      <c r="F36" s="63">
        <v>9</v>
      </c>
      <c r="G36" s="63">
        <v>4</v>
      </c>
      <c r="H36" s="8">
        <v>5</v>
      </c>
      <c r="I36" s="64">
        <v>6</v>
      </c>
      <c r="J36" s="64">
        <v>4</v>
      </c>
      <c r="K36" s="35">
        <f>J36/SUM($J$6:$J$56)</f>
        <v>4.807692307692308E-3</v>
      </c>
    </row>
    <row r="37" spans="1:11" ht="16.5" thickBot="1" x14ac:dyDescent="0.3">
      <c r="A37" s="59" t="s">
        <v>2</v>
      </c>
      <c r="B37" s="8"/>
      <c r="C37" s="8"/>
      <c r="D37" s="8"/>
      <c r="E37" s="8"/>
      <c r="F37" s="8"/>
      <c r="G37" s="8"/>
      <c r="H37" s="8"/>
      <c r="I37" s="8"/>
      <c r="J37" s="8"/>
      <c r="K37" s="35">
        <f>J37/SUM($J$6:$J$56)</f>
        <v>0</v>
      </c>
    </row>
    <row r="38" spans="1:11" ht="16.5" thickBot="1" x14ac:dyDescent="0.3">
      <c r="A38" s="109" t="s">
        <v>154</v>
      </c>
      <c r="B38" s="61">
        <v>19</v>
      </c>
      <c r="C38" s="62">
        <v>14</v>
      </c>
      <c r="D38" s="61">
        <v>13</v>
      </c>
      <c r="E38" s="63">
        <v>9</v>
      </c>
      <c r="F38" s="63">
        <v>4</v>
      </c>
      <c r="G38" s="63">
        <v>1</v>
      </c>
      <c r="H38" s="8">
        <v>0</v>
      </c>
      <c r="I38" s="64">
        <v>0</v>
      </c>
      <c r="J38" s="64">
        <v>0</v>
      </c>
      <c r="K38" s="35">
        <f>J38/SUM($J$6:$J$56)</f>
        <v>0</v>
      </c>
    </row>
    <row r="39" spans="1:11" ht="16.5" thickBot="1" x14ac:dyDescent="0.3">
      <c r="A39" s="109" t="s">
        <v>155</v>
      </c>
      <c r="B39" s="61">
        <v>184</v>
      </c>
      <c r="C39" s="62">
        <v>161</v>
      </c>
      <c r="D39" s="61">
        <v>165</v>
      </c>
      <c r="E39" s="63">
        <v>170</v>
      </c>
      <c r="F39" s="63">
        <v>181</v>
      </c>
      <c r="G39" s="63">
        <v>170</v>
      </c>
      <c r="H39" s="8">
        <v>144</v>
      </c>
      <c r="I39" s="64">
        <v>148</v>
      </c>
      <c r="J39" s="64">
        <v>132</v>
      </c>
      <c r="K39" s="35">
        <f>J39/SUM($J$6:$J$56)</f>
        <v>0.15865384615384615</v>
      </c>
    </row>
    <row r="40" spans="1:11" ht="16.5" thickBot="1" x14ac:dyDescent="0.3">
      <c r="A40" s="110" t="s">
        <v>156</v>
      </c>
      <c r="B40" s="61">
        <v>60</v>
      </c>
      <c r="C40" s="62">
        <v>63</v>
      </c>
      <c r="D40" s="61">
        <v>50</v>
      </c>
      <c r="E40" s="63">
        <v>46</v>
      </c>
      <c r="F40" s="63">
        <v>37</v>
      </c>
      <c r="G40" s="63">
        <v>36</v>
      </c>
      <c r="H40" s="8">
        <v>37</v>
      </c>
      <c r="I40" s="64">
        <v>37</v>
      </c>
      <c r="J40" s="64">
        <v>18</v>
      </c>
      <c r="K40" s="35">
        <f>J40/SUM($J$6:$J$56)</f>
        <v>2.1634615384615384E-2</v>
      </c>
    </row>
    <row r="41" spans="1:11" ht="16.5" thickBot="1" x14ac:dyDescent="0.3">
      <c r="A41" s="110" t="s">
        <v>157</v>
      </c>
      <c r="B41" s="61"/>
      <c r="C41" s="62"/>
      <c r="D41" s="61"/>
      <c r="E41" s="63"/>
      <c r="F41" s="63"/>
      <c r="G41" s="63"/>
      <c r="H41" s="8">
        <v>1</v>
      </c>
      <c r="I41" s="64">
        <v>8</v>
      </c>
      <c r="J41" s="64">
        <v>8</v>
      </c>
      <c r="K41" s="35">
        <f>J41/SUM($J$6:$J$56)</f>
        <v>9.6153846153846159E-3</v>
      </c>
    </row>
    <row r="42" spans="1:11" ht="16.5" thickBot="1" x14ac:dyDescent="0.3">
      <c r="A42" s="59" t="s">
        <v>158</v>
      </c>
      <c r="B42" s="61">
        <v>29</v>
      </c>
      <c r="C42" s="62">
        <v>16</v>
      </c>
      <c r="D42" s="61">
        <v>12</v>
      </c>
      <c r="E42" s="63">
        <v>18</v>
      </c>
      <c r="F42" s="63">
        <v>14</v>
      </c>
      <c r="G42" s="63">
        <v>3</v>
      </c>
      <c r="H42" s="65">
        <v>0</v>
      </c>
      <c r="I42" s="58">
        <v>0</v>
      </c>
      <c r="J42" s="58">
        <v>0</v>
      </c>
      <c r="K42" s="35">
        <f>J42/SUM($J$6:$J$56)</f>
        <v>0</v>
      </c>
    </row>
    <row r="43" spans="1:11" ht="16.5" thickBot="1" x14ac:dyDescent="0.3">
      <c r="A43" s="59" t="s">
        <v>159</v>
      </c>
      <c r="B43" s="61">
        <v>55</v>
      </c>
      <c r="C43" s="62">
        <v>101</v>
      </c>
      <c r="D43" s="61">
        <v>83</v>
      </c>
      <c r="E43" s="63">
        <v>64</v>
      </c>
      <c r="F43" s="63">
        <v>111</v>
      </c>
      <c r="G43" s="63">
        <v>79</v>
      </c>
      <c r="H43" s="8">
        <v>14</v>
      </c>
      <c r="I43" s="66">
        <v>56</v>
      </c>
      <c r="J43" s="66">
        <v>0</v>
      </c>
      <c r="K43" s="35">
        <f>J43/SUM($J$6:$J$56)</f>
        <v>0</v>
      </c>
    </row>
    <row r="44" spans="1:11" ht="16.5" thickBot="1" x14ac:dyDescent="0.3">
      <c r="A44" s="60" t="s">
        <v>160</v>
      </c>
      <c r="B44" s="61">
        <v>3</v>
      </c>
      <c r="C44" s="62">
        <v>0</v>
      </c>
      <c r="D44" s="61">
        <v>1</v>
      </c>
      <c r="E44" s="63">
        <v>2</v>
      </c>
      <c r="F44" s="63">
        <v>0</v>
      </c>
      <c r="G44" s="63">
        <v>3</v>
      </c>
      <c r="H44" s="8">
        <v>1</v>
      </c>
      <c r="I44" s="58">
        <v>0</v>
      </c>
      <c r="J44" s="58">
        <v>2</v>
      </c>
      <c r="K44" s="35">
        <f>J44/SUM($J$6:$J$56)</f>
        <v>2.403846153846154E-3</v>
      </c>
    </row>
    <row r="45" spans="1:11" ht="16.5" thickBot="1" x14ac:dyDescent="0.3">
      <c r="A45" s="60" t="s">
        <v>161</v>
      </c>
      <c r="B45" s="61"/>
      <c r="C45" s="62"/>
      <c r="D45" s="61"/>
      <c r="E45" s="63"/>
      <c r="F45" s="63"/>
      <c r="G45" s="63">
        <v>23</v>
      </c>
      <c r="H45" s="8">
        <v>34</v>
      </c>
      <c r="I45" s="64">
        <v>34</v>
      </c>
      <c r="J45" s="64">
        <v>17</v>
      </c>
      <c r="K45" s="35">
        <f>J45/SUM($J$6:$J$56)</f>
        <v>2.0432692307692308E-2</v>
      </c>
    </row>
    <row r="46" spans="1:11" ht="16.5" thickBot="1" x14ac:dyDescent="0.3">
      <c r="A46" s="60" t="s">
        <v>162</v>
      </c>
      <c r="B46" s="61">
        <v>2</v>
      </c>
      <c r="C46" s="62">
        <v>3</v>
      </c>
      <c r="D46" s="61">
        <v>2</v>
      </c>
      <c r="E46" s="63">
        <v>2</v>
      </c>
      <c r="F46" s="63">
        <v>0</v>
      </c>
      <c r="G46" s="63">
        <v>1</v>
      </c>
      <c r="H46" s="8">
        <v>1</v>
      </c>
      <c r="I46" s="58">
        <v>0</v>
      </c>
      <c r="J46" s="58">
        <v>0</v>
      </c>
      <c r="K46" s="35">
        <f>J46/SUM($J$6:$J$56)</f>
        <v>0</v>
      </c>
    </row>
    <row r="47" spans="1:11" ht="16.5" thickBot="1" x14ac:dyDescent="0.3">
      <c r="A47" s="59" t="s">
        <v>163</v>
      </c>
      <c r="B47" s="61">
        <v>31</v>
      </c>
      <c r="C47" s="62">
        <v>30</v>
      </c>
      <c r="D47" s="61">
        <v>23</v>
      </c>
      <c r="E47" s="63">
        <v>31</v>
      </c>
      <c r="F47" s="63">
        <v>43</v>
      </c>
      <c r="G47" s="63">
        <v>43</v>
      </c>
      <c r="H47" s="8">
        <v>29</v>
      </c>
      <c r="I47" s="66">
        <v>28</v>
      </c>
      <c r="J47" s="66">
        <v>23</v>
      </c>
      <c r="K47" s="35">
        <f>J47/SUM($J$6:$J$56)</f>
        <v>2.7644230769230768E-2</v>
      </c>
    </row>
    <row r="48" spans="1:11" ht="16.5" thickBot="1" x14ac:dyDescent="0.3">
      <c r="A48" s="59" t="s">
        <v>164</v>
      </c>
      <c r="B48" s="61">
        <v>57</v>
      </c>
      <c r="C48" s="62">
        <v>55</v>
      </c>
      <c r="D48" s="61">
        <v>54</v>
      </c>
      <c r="E48" s="63">
        <v>60</v>
      </c>
      <c r="F48" s="63">
        <v>51</v>
      </c>
      <c r="G48" s="63">
        <v>46</v>
      </c>
      <c r="H48" s="8">
        <v>45</v>
      </c>
      <c r="I48" s="66">
        <v>47</v>
      </c>
      <c r="J48" s="66">
        <v>33</v>
      </c>
      <c r="K48" s="35">
        <f>J48/SUM($J$6:$J$56)</f>
        <v>3.9663461538461536E-2</v>
      </c>
    </row>
    <row r="49" spans="1:11" ht="16.5" thickBot="1" x14ac:dyDescent="0.3">
      <c r="A49" s="59" t="s">
        <v>165</v>
      </c>
      <c r="B49" s="61">
        <v>36</v>
      </c>
      <c r="C49" s="62">
        <v>27</v>
      </c>
      <c r="D49" s="61">
        <v>22</v>
      </c>
      <c r="E49" s="63">
        <v>22</v>
      </c>
      <c r="F49" s="63">
        <v>23</v>
      </c>
      <c r="G49" s="63">
        <v>13</v>
      </c>
      <c r="H49" s="8">
        <v>8</v>
      </c>
      <c r="I49" s="66">
        <v>6</v>
      </c>
      <c r="J49" s="66">
        <v>9</v>
      </c>
      <c r="K49" s="35">
        <f>J49/SUM($J$6:$J$56)</f>
        <v>1.0817307692307692E-2</v>
      </c>
    </row>
    <row r="50" spans="1:11" ht="16.5" thickBot="1" x14ac:dyDescent="0.3">
      <c r="A50" s="59" t="s">
        <v>166</v>
      </c>
      <c r="B50" s="61">
        <v>9</v>
      </c>
      <c r="C50" s="62">
        <v>11</v>
      </c>
      <c r="D50" s="61">
        <v>9</v>
      </c>
      <c r="E50" s="63">
        <v>8</v>
      </c>
      <c r="F50" s="63">
        <v>10</v>
      </c>
      <c r="G50" s="63">
        <v>9</v>
      </c>
      <c r="H50" s="8">
        <v>6</v>
      </c>
      <c r="I50" s="66">
        <v>2</v>
      </c>
      <c r="J50" s="66">
        <v>1</v>
      </c>
      <c r="K50" s="35">
        <f>J50/SUM($J$6:$J$56)</f>
        <v>1.201923076923077E-3</v>
      </c>
    </row>
    <row r="51" spans="1:11" ht="16.5" thickBot="1" x14ac:dyDescent="0.3">
      <c r="A51" s="59" t="s">
        <v>167</v>
      </c>
      <c r="B51" s="61">
        <v>21</v>
      </c>
      <c r="C51" s="62">
        <v>22</v>
      </c>
      <c r="D51" s="61">
        <v>24</v>
      </c>
      <c r="E51" s="63">
        <v>19</v>
      </c>
      <c r="F51" s="63">
        <v>25</v>
      </c>
      <c r="G51" s="63">
        <v>28</v>
      </c>
      <c r="H51" s="8">
        <v>27</v>
      </c>
      <c r="I51" s="66">
        <v>34</v>
      </c>
      <c r="J51" s="66">
        <v>30</v>
      </c>
      <c r="K51" s="35">
        <f>J51/SUM($J$6:$J$56)</f>
        <v>3.6057692307692304E-2</v>
      </c>
    </row>
    <row r="52" spans="1:11" ht="16.5" thickBot="1" x14ac:dyDescent="0.3">
      <c r="A52" s="59" t="s">
        <v>168</v>
      </c>
      <c r="B52" s="61"/>
      <c r="C52" s="62"/>
      <c r="D52" s="61"/>
      <c r="E52" s="63"/>
      <c r="F52" s="63"/>
      <c r="G52" s="63">
        <v>5</v>
      </c>
      <c r="H52" s="8">
        <v>15</v>
      </c>
      <c r="I52" s="66">
        <v>14</v>
      </c>
      <c r="J52" s="66">
        <v>18</v>
      </c>
      <c r="K52" s="35">
        <f>J52/SUM($J$6:$J$56)</f>
        <v>2.1634615384615384E-2</v>
      </c>
    </row>
    <row r="53" spans="1:11" ht="16.5" thickBot="1" x14ac:dyDescent="0.3">
      <c r="A53" s="59" t="s">
        <v>169</v>
      </c>
      <c r="B53" s="61">
        <v>32</v>
      </c>
      <c r="C53" s="62">
        <v>29</v>
      </c>
      <c r="D53" s="61">
        <v>24</v>
      </c>
      <c r="E53" s="63">
        <v>26</v>
      </c>
      <c r="F53" s="63">
        <v>18</v>
      </c>
      <c r="G53" s="63">
        <v>9</v>
      </c>
      <c r="H53" s="8">
        <v>11</v>
      </c>
      <c r="I53" s="66">
        <v>13</v>
      </c>
      <c r="J53" s="66">
        <v>13</v>
      </c>
      <c r="K53" s="35">
        <f>J53/SUM($J$6:$J$56)</f>
        <v>1.5625E-2</v>
      </c>
    </row>
    <row r="54" spans="1:11" ht="16.5" thickBot="1" x14ac:dyDescent="0.3">
      <c r="A54" s="59" t="s">
        <v>170</v>
      </c>
      <c r="B54" s="61">
        <v>5</v>
      </c>
      <c r="C54" s="62">
        <v>2</v>
      </c>
      <c r="D54" s="61">
        <v>3</v>
      </c>
      <c r="E54" s="63">
        <v>8</v>
      </c>
      <c r="F54" s="63">
        <v>8</v>
      </c>
      <c r="G54" s="63">
        <v>21</v>
      </c>
      <c r="H54" s="8">
        <v>36</v>
      </c>
      <c r="I54" s="66">
        <v>31</v>
      </c>
      <c r="J54" s="66">
        <v>3</v>
      </c>
      <c r="K54" s="35">
        <f>J54/SUM($J$6:$J$56)</f>
        <v>3.605769230769231E-3</v>
      </c>
    </row>
    <row r="55" spans="1:11" ht="16.5" thickBot="1" x14ac:dyDescent="0.3">
      <c r="A55" s="59" t="s">
        <v>171</v>
      </c>
      <c r="B55" s="61">
        <v>15</v>
      </c>
      <c r="C55" s="62">
        <v>12</v>
      </c>
      <c r="D55" s="61">
        <v>13</v>
      </c>
      <c r="E55" s="63">
        <v>13</v>
      </c>
      <c r="F55" s="63">
        <v>14</v>
      </c>
      <c r="G55" s="63">
        <v>14</v>
      </c>
      <c r="H55" s="8">
        <v>8</v>
      </c>
      <c r="I55" s="66">
        <v>4</v>
      </c>
      <c r="J55" s="66">
        <v>2</v>
      </c>
      <c r="K55" s="35">
        <f>J55/SUM($J$6:$J$56)</f>
        <v>2.403846153846154E-3</v>
      </c>
    </row>
    <row r="56" spans="1:11" ht="16.5" thickBot="1" x14ac:dyDescent="0.3">
      <c r="A56" s="60" t="s">
        <v>172</v>
      </c>
      <c r="B56" s="8"/>
      <c r="C56" s="8"/>
      <c r="D56" s="8"/>
      <c r="E56" s="8"/>
      <c r="F56" s="66">
        <v>27</v>
      </c>
      <c r="G56" s="66">
        <v>28</v>
      </c>
      <c r="H56" s="8">
        <v>14</v>
      </c>
      <c r="I56" s="66">
        <v>25</v>
      </c>
      <c r="J56" s="66">
        <v>17</v>
      </c>
      <c r="K56" s="35">
        <f>J56/SUM($J$6:$J$56)</f>
        <v>2.0432692307692308E-2</v>
      </c>
    </row>
  </sheetData>
  <mergeCells count="1">
    <mergeCell ref="A1:F1"/>
  </mergeCells>
  <conditionalFormatting sqref="Q6:Y55">
    <cfRule type="cellIs" dxfId="0" priority="1"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0DF7-2725-4E3A-8722-BF103ABC3E96}">
  <dimension ref="A3:K56"/>
  <sheetViews>
    <sheetView topLeftCell="A3" workbookViewId="0">
      <selection activeCell="A23" sqref="A23:XFD23"/>
    </sheetView>
  </sheetViews>
  <sheetFormatPr defaultRowHeight="15" x14ac:dyDescent="0.25"/>
  <cols>
    <col min="1" max="1" width="36.5703125" customWidth="1"/>
  </cols>
  <sheetData>
    <row r="3" spans="1:11" ht="15.75" thickBot="1" x14ac:dyDescent="0.3">
      <c r="A3" s="56" t="s">
        <v>355</v>
      </c>
    </row>
    <row r="4" spans="1:11" ht="16.5" thickBot="1" x14ac:dyDescent="0.3">
      <c r="A4" s="107" t="s">
        <v>174</v>
      </c>
      <c r="B4" s="107">
        <v>2013</v>
      </c>
      <c r="C4" s="107">
        <v>2014</v>
      </c>
      <c r="D4" s="107">
        <v>2015</v>
      </c>
      <c r="E4" s="108">
        <v>2016</v>
      </c>
      <c r="F4" s="107">
        <v>2017</v>
      </c>
      <c r="G4" s="107">
        <v>2018</v>
      </c>
      <c r="H4" s="107">
        <v>2019</v>
      </c>
      <c r="I4" s="107">
        <v>2020</v>
      </c>
      <c r="J4" s="107">
        <v>2021</v>
      </c>
      <c r="K4" s="53" t="s">
        <v>173</v>
      </c>
    </row>
    <row r="5" spans="1:11" ht="15.75" thickBot="1" x14ac:dyDescent="0.3">
      <c r="A5" s="8"/>
      <c r="B5" s="8"/>
      <c r="C5" s="8"/>
      <c r="D5" s="8"/>
      <c r="E5" s="8"/>
      <c r="F5" s="8"/>
      <c r="G5" s="8"/>
      <c r="H5" s="8"/>
      <c r="I5" s="8"/>
      <c r="J5" s="8"/>
      <c r="K5" s="8"/>
    </row>
    <row r="6" spans="1:11" ht="16.5" thickBot="1" x14ac:dyDescent="0.3">
      <c r="A6" s="59" t="s">
        <v>125</v>
      </c>
      <c r="B6" s="8">
        <v>5</v>
      </c>
      <c r="C6" s="8">
        <v>5</v>
      </c>
      <c r="D6" s="8">
        <v>10</v>
      </c>
      <c r="E6" s="8">
        <v>3</v>
      </c>
      <c r="F6" s="8">
        <v>4</v>
      </c>
      <c r="G6" s="8">
        <v>3</v>
      </c>
      <c r="H6" s="8">
        <v>5</v>
      </c>
      <c r="I6" s="8">
        <v>4</v>
      </c>
      <c r="J6" s="8">
        <v>5</v>
      </c>
      <c r="K6" s="35">
        <f>J6/SUM($J$6:$J$56)</f>
        <v>3.3783783783783786E-2</v>
      </c>
    </row>
    <row r="7" spans="1:11" ht="16.5" thickBot="1" x14ac:dyDescent="0.3">
      <c r="A7" s="59" t="s">
        <v>126</v>
      </c>
      <c r="B7" s="8">
        <v>4</v>
      </c>
      <c r="C7" s="8">
        <v>2</v>
      </c>
      <c r="D7" s="8">
        <v>1</v>
      </c>
      <c r="E7" s="8">
        <v>8</v>
      </c>
      <c r="F7" s="8">
        <v>2</v>
      </c>
      <c r="G7" s="8">
        <v>3</v>
      </c>
      <c r="H7" s="8">
        <v>1</v>
      </c>
      <c r="I7" s="8">
        <v>0</v>
      </c>
      <c r="J7" s="8">
        <v>1</v>
      </c>
      <c r="K7" s="35">
        <f>J7/SUM($J$6:$J$56)</f>
        <v>6.7567567567567571E-3</v>
      </c>
    </row>
    <row r="8" spans="1:11" ht="16.5" thickBot="1" x14ac:dyDescent="0.3">
      <c r="A8" s="59" t="s">
        <v>127</v>
      </c>
      <c r="B8" s="8">
        <v>0</v>
      </c>
      <c r="C8" s="8">
        <v>0</v>
      </c>
      <c r="D8" s="8">
        <v>0</v>
      </c>
      <c r="E8" s="8">
        <v>0</v>
      </c>
      <c r="F8" s="8">
        <v>2</v>
      </c>
      <c r="G8" s="8">
        <v>0</v>
      </c>
      <c r="H8" s="8">
        <v>0</v>
      </c>
      <c r="I8" s="8">
        <v>0</v>
      </c>
      <c r="J8" s="8">
        <v>0</v>
      </c>
      <c r="K8" s="35">
        <f>J8/SUM($J$6:$J$56)</f>
        <v>0</v>
      </c>
    </row>
    <row r="9" spans="1:11" ht="16.5" thickBot="1" x14ac:dyDescent="0.3">
      <c r="A9" s="59" t="s">
        <v>128</v>
      </c>
      <c r="B9" s="8">
        <v>9</v>
      </c>
      <c r="C9" s="8">
        <v>5</v>
      </c>
      <c r="D9" s="8">
        <v>5</v>
      </c>
      <c r="E9" s="8">
        <v>8</v>
      </c>
      <c r="F9" s="8">
        <v>3</v>
      </c>
      <c r="G9" s="8">
        <v>3</v>
      </c>
      <c r="H9" s="8">
        <v>3</v>
      </c>
      <c r="I9" s="8">
        <v>4</v>
      </c>
      <c r="J9" s="8">
        <v>4</v>
      </c>
      <c r="K9" s="35">
        <f>J9/SUM($J$6:$J$56)</f>
        <v>2.7027027027027029E-2</v>
      </c>
    </row>
    <row r="10" spans="1:11" ht="16.5" thickBot="1" x14ac:dyDescent="0.3">
      <c r="A10" s="59" t="s">
        <v>1</v>
      </c>
      <c r="B10" s="8">
        <v>36</v>
      </c>
      <c r="C10" s="8">
        <v>37</v>
      </c>
      <c r="D10" s="8">
        <v>41</v>
      </c>
      <c r="E10" s="8">
        <v>47</v>
      </c>
      <c r="F10" s="8">
        <v>51</v>
      </c>
      <c r="G10" s="8">
        <v>51</v>
      </c>
      <c r="H10" s="8">
        <v>48</v>
      </c>
      <c r="I10" s="8">
        <v>52</v>
      </c>
      <c r="J10" s="8">
        <v>26</v>
      </c>
      <c r="K10" s="35">
        <f>J10/SUM($J$6:$J$56)</f>
        <v>0.17567567567567569</v>
      </c>
    </row>
    <row r="11" spans="1:11" ht="16.5" thickBot="1" x14ac:dyDescent="0.3">
      <c r="A11" s="59" t="s">
        <v>129</v>
      </c>
      <c r="B11" s="8">
        <v>0</v>
      </c>
      <c r="C11" s="8">
        <v>0</v>
      </c>
      <c r="D11" s="8">
        <v>0</v>
      </c>
      <c r="E11" s="8">
        <v>0</v>
      </c>
      <c r="F11" s="8">
        <v>0</v>
      </c>
      <c r="G11" s="8">
        <v>1</v>
      </c>
      <c r="H11" s="8">
        <v>2</v>
      </c>
      <c r="I11" s="8">
        <v>0</v>
      </c>
      <c r="J11" s="8">
        <v>2</v>
      </c>
      <c r="K11" s="35">
        <f>J11/SUM($J$6:$J$56)</f>
        <v>1.3513513513513514E-2</v>
      </c>
    </row>
    <row r="12" spans="1:11" ht="16.5" thickBot="1" x14ac:dyDescent="0.3">
      <c r="A12" s="59" t="s">
        <v>130</v>
      </c>
      <c r="B12" s="8">
        <v>0</v>
      </c>
      <c r="C12" s="8">
        <v>0</v>
      </c>
      <c r="D12" s="8">
        <v>0</v>
      </c>
      <c r="E12" s="8">
        <v>0</v>
      </c>
      <c r="F12" s="8">
        <v>0</v>
      </c>
      <c r="G12" s="8">
        <v>0</v>
      </c>
      <c r="H12" s="8">
        <v>0</v>
      </c>
      <c r="I12" s="8">
        <v>2</v>
      </c>
      <c r="J12" s="8">
        <v>2</v>
      </c>
      <c r="K12" s="35">
        <f>J12/SUM($J$6:$J$56)</f>
        <v>1.3513513513513514E-2</v>
      </c>
    </row>
    <row r="13" spans="1:11" ht="16.5" thickBot="1" x14ac:dyDescent="0.3">
      <c r="A13" s="59" t="s">
        <v>131</v>
      </c>
      <c r="B13" s="8">
        <v>0</v>
      </c>
      <c r="C13" s="8">
        <v>0</v>
      </c>
      <c r="D13" s="8">
        <v>0</v>
      </c>
      <c r="E13" s="8">
        <v>0</v>
      </c>
      <c r="F13" s="8">
        <v>0</v>
      </c>
      <c r="G13" s="8">
        <v>0</v>
      </c>
      <c r="H13" s="8">
        <v>0</v>
      </c>
      <c r="I13" s="8">
        <v>0</v>
      </c>
      <c r="J13" s="8">
        <v>0</v>
      </c>
      <c r="K13" s="35">
        <f>J13/SUM($J$6:$J$56)</f>
        <v>0</v>
      </c>
    </row>
    <row r="14" spans="1:11" ht="16.5" thickBot="1" x14ac:dyDescent="0.3">
      <c r="A14" s="60" t="s">
        <v>132</v>
      </c>
      <c r="B14" s="8">
        <v>0</v>
      </c>
      <c r="C14" s="8">
        <v>0</v>
      </c>
      <c r="D14" s="8">
        <v>0</v>
      </c>
      <c r="E14" s="8">
        <v>0</v>
      </c>
      <c r="F14" s="8">
        <v>0</v>
      </c>
      <c r="G14" s="8">
        <v>0</v>
      </c>
      <c r="H14" s="8">
        <v>0</v>
      </c>
      <c r="I14" s="8">
        <v>0</v>
      </c>
      <c r="J14" s="8">
        <v>0</v>
      </c>
      <c r="K14" s="35">
        <f>J14/SUM($J$6:$J$56)</f>
        <v>0</v>
      </c>
    </row>
    <row r="15" spans="1:11" ht="16.5" thickBot="1" x14ac:dyDescent="0.3">
      <c r="A15" s="59" t="s">
        <v>133</v>
      </c>
      <c r="B15" s="8">
        <v>11</v>
      </c>
      <c r="C15" s="8">
        <v>6</v>
      </c>
      <c r="D15" s="8">
        <v>3</v>
      </c>
      <c r="E15" s="8">
        <v>4</v>
      </c>
      <c r="F15" s="8">
        <v>4</v>
      </c>
      <c r="G15" s="8">
        <v>3</v>
      </c>
      <c r="H15" s="8">
        <v>3</v>
      </c>
      <c r="I15" s="8">
        <v>3</v>
      </c>
      <c r="J15" s="8">
        <v>1</v>
      </c>
      <c r="K15" s="35">
        <f>J15/SUM($J$6:$J$56)</f>
        <v>6.7567567567567571E-3</v>
      </c>
    </row>
    <row r="16" spans="1:11" ht="16.5" thickBot="1" x14ac:dyDescent="0.3">
      <c r="A16" s="59" t="s">
        <v>134</v>
      </c>
      <c r="B16" s="8">
        <v>2</v>
      </c>
      <c r="C16" s="8">
        <v>4</v>
      </c>
      <c r="D16" s="8">
        <v>1</v>
      </c>
      <c r="E16" s="8">
        <v>1</v>
      </c>
      <c r="F16" s="8">
        <v>2</v>
      </c>
      <c r="G16" s="8">
        <v>0</v>
      </c>
      <c r="H16" s="8">
        <v>1</v>
      </c>
      <c r="I16" s="8">
        <v>1</v>
      </c>
      <c r="J16" s="8">
        <v>0</v>
      </c>
      <c r="K16" s="35">
        <f>J16/SUM($J$6:$J$56)</f>
        <v>0</v>
      </c>
    </row>
    <row r="17" spans="1:11" ht="16.5" thickBot="1" x14ac:dyDescent="0.3">
      <c r="A17" s="59" t="s">
        <v>135</v>
      </c>
      <c r="B17" s="8">
        <v>1</v>
      </c>
      <c r="C17" s="8">
        <v>0</v>
      </c>
      <c r="D17" s="8">
        <v>1</v>
      </c>
      <c r="E17" s="8">
        <v>0</v>
      </c>
      <c r="F17" s="8">
        <v>1</v>
      </c>
      <c r="G17" s="8">
        <v>0</v>
      </c>
      <c r="H17" s="8">
        <v>0</v>
      </c>
      <c r="I17" s="8">
        <v>0</v>
      </c>
      <c r="J17" s="8">
        <v>0</v>
      </c>
      <c r="K17" s="35">
        <f>J17/SUM($J$6:$J$56)</f>
        <v>0</v>
      </c>
    </row>
    <row r="18" spans="1:11" ht="16.5" thickBot="1" x14ac:dyDescent="0.3">
      <c r="A18" s="59" t="s">
        <v>136</v>
      </c>
      <c r="B18" s="8">
        <v>4</v>
      </c>
      <c r="C18" s="8">
        <v>3</v>
      </c>
      <c r="D18" s="8">
        <v>4</v>
      </c>
      <c r="E18" s="8">
        <v>8</v>
      </c>
      <c r="F18" s="8">
        <v>9</v>
      </c>
      <c r="G18" s="8">
        <v>4</v>
      </c>
      <c r="H18" s="8">
        <v>8</v>
      </c>
      <c r="I18" s="8">
        <v>5</v>
      </c>
      <c r="J18" s="8">
        <v>5</v>
      </c>
      <c r="K18" s="35">
        <f>J18/SUM($J$6:$J$56)</f>
        <v>3.3783783783783786E-2</v>
      </c>
    </row>
    <row r="19" spans="1:11" ht="16.5" thickBot="1" x14ac:dyDescent="0.3">
      <c r="A19" s="59" t="s">
        <v>137</v>
      </c>
      <c r="B19" s="8">
        <v>0</v>
      </c>
      <c r="C19" s="8">
        <v>0</v>
      </c>
      <c r="D19" s="8">
        <v>0</v>
      </c>
      <c r="E19" s="8">
        <v>0</v>
      </c>
      <c r="F19" s="8">
        <v>1</v>
      </c>
      <c r="G19" s="8">
        <v>0</v>
      </c>
      <c r="H19" s="8">
        <v>1</v>
      </c>
      <c r="I19" s="8">
        <v>0</v>
      </c>
      <c r="J19" s="8">
        <v>0</v>
      </c>
      <c r="K19" s="35">
        <f>J19/SUM($J$6:$J$56)</f>
        <v>0</v>
      </c>
    </row>
    <row r="20" spans="1:11" ht="16.5" thickBot="1" x14ac:dyDescent="0.3">
      <c r="A20" s="59" t="s">
        <v>138</v>
      </c>
      <c r="B20" s="8">
        <v>2</v>
      </c>
      <c r="C20" s="8">
        <v>2</v>
      </c>
      <c r="D20" s="8">
        <v>4</v>
      </c>
      <c r="E20" s="8">
        <v>4</v>
      </c>
      <c r="F20" s="8">
        <v>7</v>
      </c>
      <c r="G20" s="8">
        <v>5</v>
      </c>
      <c r="H20" s="8">
        <v>7</v>
      </c>
      <c r="I20" s="8">
        <v>6</v>
      </c>
      <c r="J20" s="8">
        <v>6</v>
      </c>
      <c r="K20" s="35">
        <f>J20/SUM($J$6:$J$56)</f>
        <v>4.0540540540540543E-2</v>
      </c>
    </row>
    <row r="21" spans="1:11" ht="16.5" thickBot="1" x14ac:dyDescent="0.3">
      <c r="A21" s="59" t="s">
        <v>139</v>
      </c>
      <c r="B21" s="8">
        <v>1</v>
      </c>
      <c r="C21" s="8">
        <v>5</v>
      </c>
      <c r="D21" s="8">
        <v>1</v>
      </c>
      <c r="E21" s="8">
        <v>2</v>
      </c>
      <c r="F21" s="8">
        <v>1</v>
      </c>
      <c r="G21" s="8">
        <v>2</v>
      </c>
      <c r="H21" s="8">
        <v>4</v>
      </c>
      <c r="I21" s="8">
        <v>0</v>
      </c>
      <c r="J21" s="8">
        <v>2</v>
      </c>
      <c r="K21" s="35">
        <f>J21/SUM($J$6:$J$56)</f>
        <v>1.3513513513513514E-2</v>
      </c>
    </row>
    <row r="22" spans="1:11" ht="16.5" thickBot="1" x14ac:dyDescent="0.3">
      <c r="A22" s="59" t="s">
        <v>140</v>
      </c>
      <c r="B22" s="8">
        <v>1</v>
      </c>
      <c r="C22" s="8">
        <v>4</v>
      </c>
      <c r="D22" s="8">
        <v>1</v>
      </c>
      <c r="E22" s="8">
        <v>3</v>
      </c>
      <c r="F22" s="8">
        <v>0</v>
      </c>
      <c r="G22" s="8">
        <v>3</v>
      </c>
      <c r="H22" s="8">
        <v>1</v>
      </c>
      <c r="I22" s="8">
        <v>0</v>
      </c>
      <c r="J22" s="8">
        <v>0</v>
      </c>
      <c r="K22" s="35">
        <f>J22/SUM($J$6:$J$56)</f>
        <v>0</v>
      </c>
    </row>
    <row r="23" spans="1:11" ht="16.5" thickBot="1" x14ac:dyDescent="0.3">
      <c r="A23" s="59" t="s">
        <v>462</v>
      </c>
      <c r="B23" s="8">
        <v>16</v>
      </c>
      <c r="C23" s="8">
        <v>35</v>
      </c>
      <c r="D23" s="8">
        <v>15</v>
      </c>
      <c r="E23" s="8">
        <v>16</v>
      </c>
      <c r="F23" s="8">
        <v>23</v>
      </c>
      <c r="G23" s="8">
        <v>15</v>
      </c>
      <c r="H23" s="8">
        <v>14</v>
      </c>
      <c r="I23" s="8">
        <v>14</v>
      </c>
      <c r="J23" s="8">
        <v>24</v>
      </c>
      <c r="K23" s="35">
        <f>J23/SUM($J$6:$J$56)</f>
        <v>0.16216216216216217</v>
      </c>
    </row>
    <row r="24" spans="1:11" ht="16.5" thickBot="1" x14ac:dyDescent="0.3">
      <c r="A24" s="59" t="s">
        <v>141</v>
      </c>
      <c r="B24" s="8">
        <v>0</v>
      </c>
      <c r="C24" s="8">
        <v>0</v>
      </c>
      <c r="D24" s="8">
        <v>0</v>
      </c>
      <c r="E24" s="8">
        <v>0</v>
      </c>
      <c r="F24" s="8">
        <v>0</v>
      </c>
      <c r="G24" s="8">
        <v>2</v>
      </c>
      <c r="H24" s="8">
        <v>3</v>
      </c>
      <c r="I24" s="8">
        <v>4</v>
      </c>
      <c r="J24" s="8">
        <v>3</v>
      </c>
      <c r="K24" s="35">
        <f>J24/SUM($J$6:$J$56)</f>
        <v>2.0270270270270271E-2</v>
      </c>
    </row>
    <row r="25" spans="1:11" ht="16.5" thickBot="1" x14ac:dyDescent="0.3">
      <c r="A25" s="59" t="s">
        <v>142</v>
      </c>
      <c r="B25" s="8">
        <v>1</v>
      </c>
      <c r="C25" s="8">
        <v>3</v>
      </c>
      <c r="D25" s="8">
        <v>2</v>
      </c>
      <c r="E25" s="8">
        <v>2</v>
      </c>
      <c r="F25" s="8">
        <v>0</v>
      </c>
      <c r="G25" s="8">
        <v>0</v>
      </c>
      <c r="H25" s="8">
        <v>0</v>
      </c>
      <c r="I25" s="8">
        <v>0</v>
      </c>
      <c r="J25" s="8">
        <v>0</v>
      </c>
      <c r="K25" s="35">
        <f>J25/SUM($J$6:$J$56)</f>
        <v>0</v>
      </c>
    </row>
    <row r="26" spans="1:11" ht="16.5" thickBot="1" x14ac:dyDescent="0.3">
      <c r="A26" s="59" t="s">
        <v>143</v>
      </c>
      <c r="B26" s="8">
        <v>7</v>
      </c>
      <c r="C26" s="8">
        <v>12</v>
      </c>
      <c r="D26" s="8">
        <v>13</v>
      </c>
      <c r="E26" s="8">
        <v>10</v>
      </c>
      <c r="F26" s="8">
        <v>11</v>
      </c>
      <c r="G26" s="8">
        <v>0</v>
      </c>
      <c r="H26" s="8">
        <v>0</v>
      </c>
      <c r="I26" s="8">
        <v>0</v>
      </c>
      <c r="J26" s="8">
        <v>0</v>
      </c>
      <c r="K26" s="35">
        <f>J26/SUM($J$6:$J$56)</f>
        <v>0</v>
      </c>
    </row>
    <row r="27" spans="1:11" ht="16.5" thickBot="1" x14ac:dyDescent="0.3">
      <c r="A27" s="59" t="s">
        <v>144</v>
      </c>
      <c r="B27" s="8">
        <v>0</v>
      </c>
      <c r="C27" s="8">
        <v>0</v>
      </c>
      <c r="D27" s="8">
        <v>0</v>
      </c>
      <c r="E27" s="8">
        <v>0</v>
      </c>
      <c r="F27" s="8">
        <v>0</v>
      </c>
      <c r="G27" s="8">
        <v>0</v>
      </c>
      <c r="H27" s="8">
        <v>0</v>
      </c>
      <c r="I27" s="8">
        <v>0</v>
      </c>
      <c r="J27" s="8">
        <v>0</v>
      </c>
      <c r="K27" s="35">
        <f>J27/SUM($J$6:$J$56)</f>
        <v>0</v>
      </c>
    </row>
    <row r="28" spans="1:11" ht="16.5" thickBot="1" x14ac:dyDescent="0.3">
      <c r="A28" s="59" t="s">
        <v>145</v>
      </c>
      <c r="B28" s="8">
        <v>3</v>
      </c>
      <c r="C28" s="8">
        <v>0</v>
      </c>
      <c r="D28" s="8">
        <v>2</v>
      </c>
      <c r="E28" s="8">
        <v>0</v>
      </c>
      <c r="F28" s="8">
        <v>2</v>
      </c>
      <c r="G28" s="8">
        <v>0</v>
      </c>
      <c r="H28" s="8">
        <v>2</v>
      </c>
      <c r="I28" s="8">
        <v>1</v>
      </c>
      <c r="J28" s="8">
        <v>1</v>
      </c>
      <c r="K28" s="35">
        <f>J28/SUM($J$6:$J$56)</f>
        <v>6.7567567567567571E-3</v>
      </c>
    </row>
    <row r="29" spans="1:11" ht="16.5" thickBot="1" x14ac:dyDescent="0.3">
      <c r="A29" s="59" t="s">
        <v>146</v>
      </c>
      <c r="B29" s="8">
        <v>3</v>
      </c>
      <c r="C29" s="8">
        <v>5</v>
      </c>
      <c r="D29" s="8">
        <v>1</v>
      </c>
      <c r="E29" s="8">
        <v>1</v>
      </c>
      <c r="F29" s="8">
        <v>5</v>
      </c>
      <c r="G29" s="8">
        <v>4</v>
      </c>
      <c r="H29" s="8">
        <v>2</v>
      </c>
      <c r="I29" s="8">
        <v>0</v>
      </c>
      <c r="J29" s="8">
        <v>0</v>
      </c>
      <c r="K29" s="35">
        <f>J29/SUM($J$6:$J$56)</f>
        <v>0</v>
      </c>
    </row>
    <row r="30" spans="1:11" ht="16.5" thickBot="1" x14ac:dyDescent="0.3">
      <c r="A30" s="60" t="s">
        <v>147</v>
      </c>
      <c r="B30" s="8">
        <v>0</v>
      </c>
      <c r="C30" s="8">
        <v>0</v>
      </c>
      <c r="D30" s="8">
        <v>0</v>
      </c>
      <c r="E30" s="8">
        <v>0</v>
      </c>
      <c r="F30" s="8">
        <v>0</v>
      </c>
      <c r="G30" s="8">
        <v>0</v>
      </c>
      <c r="H30" s="8">
        <v>0</v>
      </c>
      <c r="I30" s="8">
        <v>0</v>
      </c>
      <c r="J30" s="8">
        <v>0</v>
      </c>
      <c r="K30" s="35">
        <f>J30/SUM($J$6:$J$56)</f>
        <v>0</v>
      </c>
    </row>
    <row r="31" spans="1:11" ht="16.5" thickBot="1" x14ac:dyDescent="0.3">
      <c r="A31" s="60" t="s">
        <v>148</v>
      </c>
      <c r="B31" s="8">
        <v>0</v>
      </c>
      <c r="C31" s="8">
        <v>0</v>
      </c>
      <c r="D31" s="8">
        <v>0</v>
      </c>
      <c r="E31" s="8">
        <v>0</v>
      </c>
      <c r="F31" s="8">
        <v>0</v>
      </c>
      <c r="G31" s="8">
        <v>0</v>
      </c>
      <c r="H31" s="8">
        <v>1</v>
      </c>
      <c r="I31" s="8">
        <v>0</v>
      </c>
      <c r="J31" s="8">
        <v>0</v>
      </c>
      <c r="K31" s="35">
        <f>J31/SUM($J$6:$J$56)</f>
        <v>0</v>
      </c>
    </row>
    <row r="32" spans="1:11" ht="16.5" thickBot="1" x14ac:dyDescent="0.3">
      <c r="A32" s="59" t="s">
        <v>149</v>
      </c>
      <c r="B32" s="8">
        <v>0</v>
      </c>
      <c r="C32" s="8">
        <v>0</v>
      </c>
      <c r="D32" s="8">
        <v>3</v>
      </c>
      <c r="E32" s="8">
        <v>1</v>
      </c>
      <c r="F32" s="8">
        <v>0</v>
      </c>
      <c r="G32" s="8">
        <v>0</v>
      </c>
      <c r="H32" s="8">
        <v>0</v>
      </c>
      <c r="I32" s="8">
        <v>0</v>
      </c>
      <c r="J32" s="8">
        <v>0</v>
      </c>
      <c r="K32" s="35">
        <f>J32/SUM($J$6:$J$56)</f>
        <v>0</v>
      </c>
    </row>
    <row r="33" spans="1:11" ht="16.5" thickBot="1" x14ac:dyDescent="0.3">
      <c r="A33" s="59" t="s">
        <v>150</v>
      </c>
      <c r="B33" s="8">
        <v>3</v>
      </c>
      <c r="C33" s="8">
        <v>4</v>
      </c>
      <c r="D33" s="8">
        <v>2</v>
      </c>
      <c r="E33" s="8">
        <v>0</v>
      </c>
      <c r="F33" s="8">
        <v>0</v>
      </c>
      <c r="G33" s="8">
        <v>13</v>
      </c>
      <c r="H33" s="8">
        <v>11</v>
      </c>
      <c r="I33" s="8">
        <v>7</v>
      </c>
      <c r="J33" s="8">
        <v>11</v>
      </c>
      <c r="K33" s="35">
        <f>J33/SUM($J$6:$J$56)</f>
        <v>7.4324324324324328E-2</v>
      </c>
    </row>
    <row r="34" spans="1:11" ht="16.5" thickBot="1" x14ac:dyDescent="0.3">
      <c r="A34" s="59" t="s">
        <v>151</v>
      </c>
      <c r="B34" s="8">
        <v>0</v>
      </c>
      <c r="C34" s="8">
        <v>0</v>
      </c>
      <c r="D34" s="8">
        <v>0</v>
      </c>
      <c r="E34" s="8">
        <v>2</v>
      </c>
      <c r="F34" s="8">
        <v>0</v>
      </c>
      <c r="G34" s="8">
        <v>1</v>
      </c>
      <c r="H34" s="8">
        <v>0</v>
      </c>
      <c r="I34" s="8">
        <v>3</v>
      </c>
      <c r="J34" s="8">
        <v>1</v>
      </c>
      <c r="K34" s="35">
        <f>J34/SUM($J$6:$J$56)</f>
        <v>6.7567567567567571E-3</v>
      </c>
    </row>
    <row r="35" spans="1:11" ht="16.5" thickBot="1" x14ac:dyDescent="0.3">
      <c r="A35" s="59" t="s">
        <v>152</v>
      </c>
      <c r="B35" s="8">
        <v>0</v>
      </c>
      <c r="C35" s="8">
        <v>0</v>
      </c>
      <c r="D35" s="8">
        <v>0</v>
      </c>
      <c r="E35" s="8">
        <v>0</v>
      </c>
      <c r="F35" s="8">
        <v>4</v>
      </c>
      <c r="G35" s="8">
        <v>1</v>
      </c>
      <c r="H35" s="8">
        <v>2</v>
      </c>
      <c r="I35" s="8">
        <v>4</v>
      </c>
      <c r="J35" s="8">
        <v>7</v>
      </c>
      <c r="K35" s="35">
        <f>J35/SUM($J$6:$J$56)</f>
        <v>4.72972972972973E-2</v>
      </c>
    </row>
    <row r="36" spans="1:11" ht="16.5" thickBot="1" x14ac:dyDescent="0.3">
      <c r="A36" s="59" t="s">
        <v>153</v>
      </c>
      <c r="B36" s="8">
        <v>3</v>
      </c>
      <c r="C36" s="8">
        <v>0</v>
      </c>
      <c r="D36" s="8">
        <v>0</v>
      </c>
      <c r="E36" s="8">
        <v>2</v>
      </c>
      <c r="F36" s="8">
        <v>2</v>
      </c>
      <c r="G36" s="8">
        <v>1</v>
      </c>
      <c r="H36" s="8">
        <v>0</v>
      </c>
      <c r="I36" s="8">
        <v>2</v>
      </c>
      <c r="J36" s="8">
        <v>2</v>
      </c>
      <c r="K36" s="35">
        <f>J36/SUM($J$6:$J$56)</f>
        <v>1.3513513513513514E-2</v>
      </c>
    </row>
    <row r="37" spans="1:11" ht="16.5" thickBot="1" x14ac:dyDescent="0.3">
      <c r="A37" s="59" t="s">
        <v>2</v>
      </c>
      <c r="B37" s="8"/>
      <c r="C37" s="8"/>
      <c r="D37" s="8"/>
      <c r="E37" s="8"/>
      <c r="F37" s="8"/>
      <c r="G37" s="8"/>
      <c r="H37" s="8"/>
      <c r="I37" s="8"/>
      <c r="J37" s="8"/>
      <c r="K37" s="35">
        <f>J37/SUM($J$6:$J$56)</f>
        <v>0</v>
      </c>
    </row>
    <row r="38" spans="1:11" ht="15.75" thickBot="1" x14ac:dyDescent="0.3">
      <c r="A38" s="109" t="s">
        <v>154</v>
      </c>
      <c r="B38" s="8">
        <v>0</v>
      </c>
      <c r="C38" s="8">
        <v>0</v>
      </c>
      <c r="D38" s="8">
        <v>0</v>
      </c>
      <c r="E38" s="8">
        <v>0</v>
      </c>
      <c r="F38" s="8">
        <v>0</v>
      </c>
      <c r="G38" s="8">
        <v>0</v>
      </c>
      <c r="H38" s="8">
        <v>0</v>
      </c>
      <c r="I38" s="8">
        <v>0</v>
      </c>
      <c r="J38" s="8">
        <v>0</v>
      </c>
      <c r="K38" s="35">
        <f>J38/SUM($J$6:$J$56)</f>
        <v>0</v>
      </c>
    </row>
    <row r="39" spans="1:11" ht="15.75" thickBot="1" x14ac:dyDescent="0.3">
      <c r="A39" s="109" t="s">
        <v>155</v>
      </c>
      <c r="B39" s="8">
        <v>18</v>
      </c>
      <c r="C39" s="8">
        <v>15</v>
      </c>
      <c r="D39" s="8">
        <v>32</v>
      </c>
      <c r="E39" s="8">
        <v>27</v>
      </c>
      <c r="F39" s="8">
        <v>38</v>
      </c>
      <c r="G39" s="8">
        <v>26</v>
      </c>
      <c r="H39" s="8">
        <v>23</v>
      </c>
      <c r="I39" s="8">
        <v>18</v>
      </c>
      <c r="J39" s="8">
        <v>19</v>
      </c>
      <c r="K39" s="35">
        <f>J39/SUM($J$6:$J$56)</f>
        <v>0.12837837837837837</v>
      </c>
    </row>
    <row r="40" spans="1:11" ht="16.5" thickBot="1" x14ac:dyDescent="0.3">
      <c r="A40" s="110" t="s">
        <v>156</v>
      </c>
      <c r="B40" s="8">
        <v>6</v>
      </c>
      <c r="C40" s="8">
        <v>2</v>
      </c>
      <c r="D40" s="8">
        <v>1</v>
      </c>
      <c r="E40" s="8">
        <v>3</v>
      </c>
      <c r="F40" s="8">
        <v>4</v>
      </c>
      <c r="G40" s="8">
        <v>1</v>
      </c>
      <c r="H40" s="8">
        <v>5</v>
      </c>
      <c r="I40" s="8">
        <v>0</v>
      </c>
      <c r="J40" s="8">
        <v>2</v>
      </c>
      <c r="K40" s="35">
        <f>J40/SUM($J$6:$J$56)</f>
        <v>1.3513513513513514E-2</v>
      </c>
    </row>
    <row r="41" spans="1:11" ht="16.5" thickBot="1" x14ac:dyDescent="0.3">
      <c r="A41" s="110" t="s">
        <v>157</v>
      </c>
      <c r="B41" s="8">
        <v>0</v>
      </c>
      <c r="C41" s="8">
        <v>0</v>
      </c>
      <c r="D41" s="8">
        <v>0</v>
      </c>
      <c r="E41" s="8">
        <v>0</v>
      </c>
      <c r="F41" s="8">
        <v>0</v>
      </c>
      <c r="G41" s="8">
        <v>0</v>
      </c>
      <c r="H41" s="8">
        <v>0</v>
      </c>
      <c r="I41" s="8">
        <v>0</v>
      </c>
      <c r="J41" s="8">
        <v>2</v>
      </c>
      <c r="K41" s="35">
        <f>J41/SUM($J$6:$J$56)</f>
        <v>1.3513513513513514E-2</v>
      </c>
    </row>
    <row r="42" spans="1:11" ht="16.5" thickBot="1" x14ac:dyDescent="0.3">
      <c r="A42" s="59" t="s">
        <v>158</v>
      </c>
      <c r="B42" s="8">
        <v>1</v>
      </c>
      <c r="C42" s="8">
        <v>1</v>
      </c>
      <c r="D42" s="8">
        <v>1</v>
      </c>
      <c r="E42" s="8">
        <v>0</v>
      </c>
      <c r="F42" s="8">
        <v>1</v>
      </c>
      <c r="G42" s="8">
        <v>0</v>
      </c>
      <c r="H42" s="8">
        <v>0</v>
      </c>
      <c r="I42" s="8">
        <v>0</v>
      </c>
      <c r="J42" s="8">
        <v>0</v>
      </c>
      <c r="K42" s="35">
        <f>J42/SUM($J$6:$J$56)</f>
        <v>0</v>
      </c>
    </row>
    <row r="43" spans="1:11" ht="16.5" thickBot="1" x14ac:dyDescent="0.3">
      <c r="A43" s="59" t="s">
        <v>159</v>
      </c>
      <c r="B43" s="8">
        <v>0</v>
      </c>
      <c r="C43" s="8">
        <v>0</v>
      </c>
      <c r="D43" s="8">
        <v>0</v>
      </c>
      <c r="E43" s="8">
        <v>0</v>
      </c>
      <c r="F43" s="8">
        <v>0</v>
      </c>
      <c r="G43" s="8">
        <v>0</v>
      </c>
      <c r="H43" s="8">
        <v>0</v>
      </c>
      <c r="I43" s="8">
        <v>0</v>
      </c>
      <c r="J43" s="8">
        <v>0</v>
      </c>
      <c r="K43" s="35">
        <f>J43/SUM($J$6:$J$56)</f>
        <v>0</v>
      </c>
    </row>
    <row r="44" spans="1:11" ht="16.5" thickBot="1" x14ac:dyDescent="0.3">
      <c r="A44" s="60" t="s">
        <v>160</v>
      </c>
      <c r="B44" s="8">
        <v>2</v>
      </c>
      <c r="C44" s="8">
        <v>0</v>
      </c>
      <c r="D44" s="8">
        <v>0</v>
      </c>
      <c r="E44" s="8">
        <v>0</v>
      </c>
      <c r="F44" s="8">
        <v>0</v>
      </c>
      <c r="G44" s="8">
        <v>0</v>
      </c>
      <c r="H44" s="8">
        <v>1</v>
      </c>
      <c r="I44" s="8">
        <v>0</v>
      </c>
      <c r="J44" s="8">
        <v>2</v>
      </c>
      <c r="K44" s="35">
        <f>J44/SUM($J$6:$J$56)</f>
        <v>1.3513513513513514E-2</v>
      </c>
    </row>
    <row r="45" spans="1:11" ht="16.5" thickBot="1" x14ac:dyDescent="0.3">
      <c r="A45" s="60" t="s">
        <v>161</v>
      </c>
      <c r="B45" s="8">
        <v>0</v>
      </c>
      <c r="C45" s="8">
        <v>0</v>
      </c>
      <c r="D45" s="8">
        <v>0</v>
      </c>
      <c r="E45" s="8">
        <v>0</v>
      </c>
      <c r="F45" s="8">
        <v>0</v>
      </c>
      <c r="G45" s="8">
        <v>5</v>
      </c>
      <c r="H45" s="8">
        <v>6</v>
      </c>
      <c r="I45" s="8">
        <v>4</v>
      </c>
      <c r="J45" s="8">
        <v>2</v>
      </c>
      <c r="K45" s="35">
        <f>J45/SUM($J$6:$J$56)</f>
        <v>1.3513513513513514E-2</v>
      </c>
    </row>
    <row r="46" spans="1:11" ht="16.5" thickBot="1" x14ac:dyDescent="0.3">
      <c r="A46" s="60" t="s">
        <v>162</v>
      </c>
      <c r="B46" s="8">
        <v>1</v>
      </c>
      <c r="C46" s="8">
        <v>1</v>
      </c>
      <c r="D46" s="8">
        <v>1</v>
      </c>
      <c r="E46" s="8">
        <v>2</v>
      </c>
      <c r="F46" s="8">
        <v>0</v>
      </c>
      <c r="G46" s="8">
        <v>1</v>
      </c>
      <c r="H46" s="8">
        <v>1</v>
      </c>
      <c r="I46" s="8">
        <v>0</v>
      </c>
      <c r="J46" s="8">
        <v>0</v>
      </c>
      <c r="K46" s="35">
        <f>J46/SUM($J$6:$J$56)</f>
        <v>0</v>
      </c>
    </row>
    <row r="47" spans="1:11" ht="16.5" thickBot="1" x14ac:dyDescent="0.3">
      <c r="A47" s="59" t="s">
        <v>163</v>
      </c>
      <c r="B47" s="8">
        <v>3</v>
      </c>
      <c r="C47" s="8">
        <v>7</v>
      </c>
      <c r="D47" s="8">
        <v>3</v>
      </c>
      <c r="E47" s="8">
        <v>7</v>
      </c>
      <c r="F47" s="8">
        <v>12</v>
      </c>
      <c r="G47" s="8">
        <v>12</v>
      </c>
      <c r="H47" s="8">
        <v>5</v>
      </c>
      <c r="I47" s="8">
        <v>5</v>
      </c>
      <c r="J47" s="8">
        <v>7</v>
      </c>
      <c r="K47" s="35">
        <f>J47/SUM($J$6:$J$56)</f>
        <v>4.72972972972973E-2</v>
      </c>
    </row>
    <row r="48" spans="1:11" ht="16.5" thickBot="1" x14ac:dyDescent="0.3">
      <c r="A48" s="59" t="s">
        <v>164</v>
      </c>
      <c r="B48" s="8">
        <v>5</v>
      </c>
      <c r="C48" s="8">
        <v>4</v>
      </c>
      <c r="D48" s="8">
        <v>3</v>
      </c>
      <c r="E48" s="8">
        <v>3</v>
      </c>
      <c r="F48" s="8">
        <v>4</v>
      </c>
      <c r="G48" s="8">
        <v>4</v>
      </c>
      <c r="H48" s="8">
        <v>11</v>
      </c>
      <c r="I48" s="8">
        <v>2</v>
      </c>
      <c r="J48" s="8">
        <v>2</v>
      </c>
      <c r="K48" s="35">
        <f>J48/SUM($J$6:$J$56)</f>
        <v>1.3513513513513514E-2</v>
      </c>
    </row>
    <row r="49" spans="1:11" ht="16.5" thickBot="1" x14ac:dyDescent="0.3">
      <c r="A49" s="59" t="s">
        <v>165</v>
      </c>
      <c r="B49" s="8">
        <v>1</v>
      </c>
      <c r="C49" s="8">
        <v>0</v>
      </c>
      <c r="D49" s="8">
        <v>0</v>
      </c>
      <c r="E49" s="8">
        <v>0</v>
      </c>
      <c r="F49" s="8">
        <v>1</v>
      </c>
      <c r="G49" s="8">
        <v>1</v>
      </c>
      <c r="H49" s="8">
        <v>0</v>
      </c>
      <c r="I49" s="8">
        <v>0</v>
      </c>
      <c r="J49" s="8">
        <v>0</v>
      </c>
      <c r="K49" s="35">
        <f>J49/SUM($J$6:$J$56)</f>
        <v>0</v>
      </c>
    </row>
    <row r="50" spans="1:11" ht="16.5" thickBot="1" x14ac:dyDescent="0.3">
      <c r="A50" s="59" t="s">
        <v>166</v>
      </c>
      <c r="B50" s="8">
        <v>1</v>
      </c>
      <c r="C50" s="8">
        <v>2</v>
      </c>
      <c r="D50" s="8">
        <v>1</v>
      </c>
      <c r="E50" s="8">
        <v>0</v>
      </c>
      <c r="F50" s="8">
        <v>2</v>
      </c>
      <c r="G50" s="8">
        <v>0</v>
      </c>
      <c r="H50" s="8">
        <v>0</v>
      </c>
      <c r="I50" s="8">
        <v>0</v>
      </c>
      <c r="J50" s="8">
        <v>1</v>
      </c>
      <c r="K50" s="35">
        <f>J50/SUM($J$6:$J$56)</f>
        <v>6.7567567567567571E-3</v>
      </c>
    </row>
    <row r="51" spans="1:11" ht="16.5" thickBot="1" x14ac:dyDescent="0.3">
      <c r="A51" s="59" t="s">
        <v>167</v>
      </c>
      <c r="B51" s="8">
        <v>5</v>
      </c>
      <c r="C51" s="8">
        <v>2</v>
      </c>
      <c r="D51" s="8">
        <v>6</v>
      </c>
      <c r="E51" s="8">
        <v>3</v>
      </c>
      <c r="F51" s="8">
        <v>6</v>
      </c>
      <c r="G51" s="8">
        <v>7</v>
      </c>
      <c r="H51" s="8">
        <v>6</v>
      </c>
      <c r="I51" s="8">
        <v>3</v>
      </c>
      <c r="J51" s="8">
        <v>2</v>
      </c>
      <c r="K51" s="35">
        <f>J51/SUM($J$6:$J$56)</f>
        <v>1.3513513513513514E-2</v>
      </c>
    </row>
    <row r="52" spans="1:11" ht="16.5" thickBot="1" x14ac:dyDescent="0.3">
      <c r="A52" s="59" t="s">
        <v>168</v>
      </c>
      <c r="B52" s="8">
        <v>0</v>
      </c>
      <c r="C52" s="8">
        <v>0</v>
      </c>
      <c r="D52" s="8">
        <v>0</v>
      </c>
      <c r="E52" s="8">
        <v>0</v>
      </c>
      <c r="F52" s="8">
        <v>0</v>
      </c>
      <c r="G52" s="8">
        <v>1</v>
      </c>
      <c r="H52" s="8">
        <v>1</v>
      </c>
      <c r="I52" s="8">
        <v>0</v>
      </c>
      <c r="J52" s="8">
        <v>4</v>
      </c>
      <c r="K52" s="35">
        <f>J52/SUM($J$6:$J$56)</f>
        <v>2.7027027027027029E-2</v>
      </c>
    </row>
    <row r="53" spans="1:11" ht="16.5" thickBot="1" x14ac:dyDescent="0.3">
      <c r="A53" s="59" t="s">
        <v>169</v>
      </c>
      <c r="B53" s="8">
        <v>4</v>
      </c>
      <c r="C53" s="8">
        <v>4</v>
      </c>
      <c r="D53" s="8">
        <v>1</v>
      </c>
      <c r="E53" s="8">
        <v>6</v>
      </c>
      <c r="F53" s="8">
        <v>2</v>
      </c>
      <c r="G53" s="8">
        <v>1</v>
      </c>
      <c r="H53" s="8">
        <v>3</v>
      </c>
      <c r="I53" s="8">
        <v>1</v>
      </c>
      <c r="J53" s="8">
        <v>2</v>
      </c>
      <c r="K53" s="35">
        <f>J53/SUM($J$6:$J$56)</f>
        <v>1.3513513513513514E-2</v>
      </c>
    </row>
    <row r="54" spans="1:11" ht="16.5" thickBot="1" x14ac:dyDescent="0.3">
      <c r="A54" s="59" t="s">
        <v>170</v>
      </c>
      <c r="B54" s="8">
        <v>1</v>
      </c>
      <c r="C54" s="8">
        <v>1</v>
      </c>
      <c r="D54" s="8">
        <v>0</v>
      </c>
      <c r="E54" s="8">
        <v>3</v>
      </c>
      <c r="F54" s="8">
        <v>2</v>
      </c>
      <c r="G54" s="8">
        <v>0</v>
      </c>
      <c r="H54" s="8">
        <v>1</v>
      </c>
      <c r="I54" s="8">
        <v>1</v>
      </c>
      <c r="J54" s="8">
        <v>0</v>
      </c>
      <c r="K54" s="35">
        <f>J54/SUM($J$6:$J$56)</f>
        <v>0</v>
      </c>
    </row>
    <row r="55" spans="1:11" ht="16.5" thickBot="1" x14ac:dyDescent="0.3">
      <c r="A55" s="59" t="s">
        <v>171</v>
      </c>
      <c r="B55" s="8">
        <v>4</v>
      </c>
      <c r="C55" s="8">
        <v>2</v>
      </c>
      <c r="D55" s="8">
        <v>3</v>
      </c>
      <c r="E55" s="8">
        <v>4</v>
      </c>
      <c r="F55" s="8">
        <v>6</v>
      </c>
      <c r="G55" s="8">
        <v>4</v>
      </c>
      <c r="H55" s="8">
        <v>0</v>
      </c>
      <c r="I55" s="8">
        <v>0</v>
      </c>
      <c r="J55" s="8">
        <v>0</v>
      </c>
      <c r="K55" s="35">
        <f>J55/SUM($J$6:$J$56)</f>
        <v>0</v>
      </c>
    </row>
    <row r="56" spans="1:11" ht="16.5" thickBot="1" x14ac:dyDescent="0.3">
      <c r="A56" s="60" t="s">
        <v>172</v>
      </c>
      <c r="B56">
        <v>0</v>
      </c>
      <c r="C56">
        <v>0</v>
      </c>
      <c r="D56">
        <v>0</v>
      </c>
      <c r="E56">
        <v>0</v>
      </c>
      <c r="F56">
        <v>0</v>
      </c>
      <c r="G56">
        <v>0</v>
      </c>
      <c r="H56">
        <v>0</v>
      </c>
      <c r="I56">
        <v>0</v>
      </c>
      <c r="J56">
        <v>0</v>
      </c>
      <c r="K56" s="35">
        <f>J56/SUM($J$6:$J$56)</f>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5"/>
  <sheetViews>
    <sheetView topLeftCell="A46" workbookViewId="0">
      <selection activeCell="B66" sqref="B66"/>
    </sheetView>
  </sheetViews>
  <sheetFormatPr defaultRowHeight="15" x14ac:dyDescent="0.25"/>
  <cols>
    <col min="1" max="1" width="32.28515625" bestFit="1" customWidth="1"/>
    <col min="2" max="2" width="9.7109375" customWidth="1"/>
    <col min="3" max="11" width="9.7109375" bestFit="1" customWidth="1"/>
  </cols>
  <sheetData>
    <row r="1" spans="1:11" ht="21" x14ac:dyDescent="0.35">
      <c r="A1" s="120" t="s">
        <v>333</v>
      </c>
      <c r="B1" s="120"/>
      <c r="C1" s="120"/>
      <c r="D1" s="120"/>
      <c r="E1" s="120"/>
      <c r="F1" s="120"/>
      <c r="G1" s="86" t="s">
        <v>433</v>
      </c>
    </row>
    <row r="3" spans="1:11" ht="15.75" thickBot="1" x14ac:dyDescent="0.3">
      <c r="A3" s="56" t="s">
        <v>201</v>
      </c>
    </row>
    <row r="4" spans="1:11" ht="15.75" thickBot="1" x14ac:dyDescent="0.3">
      <c r="A4" s="99" t="s">
        <v>174</v>
      </c>
      <c r="B4" s="99" t="s">
        <v>188</v>
      </c>
      <c r="C4" s="99" t="s">
        <v>189</v>
      </c>
      <c r="D4" s="99" t="s">
        <v>190</v>
      </c>
      <c r="E4" s="99" t="s">
        <v>187</v>
      </c>
      <c r="F4" s="99" t="s">
        <v>191</v>
      </c>
      <c r="G4" s="99" t="s">
        <v>192</v>
      </c>
      <c r="H4" s="99" t="s">
        <v>193</v>
      </c>
      <c r="I4" s="99" t="s">
        <v>194</v>
      </c>
      <c r="J4" s="99" t="s">
        <v>195</v>
      </c>
      <c r="K4" s="99" t="s">
        <v>173</v>
      </c>
    </row>
    <row r="5" spans="1:11" ht="15.75" thickBot="1" x14ac:dyDescent="0.3">
      <c r="A5" s="46" t="s">
        <v>125</v>
      </c>
      <c r="B5" s="8">
        <v>7</v>
      </c>
      <c r="C5" s="8">
        <v>10</v>
      </c>
      <c r="D5" s="8">
        <v>7</v>
      </c>
      <c r="E5" s="8">
        <v>7</v>
      </c>
      <c r="F5" s="8">
        <v>7</v>
      </c>
      <c r="G5" s="8">
        <v>12</v>
      </c>
      <c r="H5" s="8">
        <v>6</v>
      </c>
      <c r="I5" s="8">
        <v>8</v>
      </c>
      <c r="J5" s="8">
        <v>5</v>
      </c>
      <c r="K5" s="35">
        <f>J5/SUM($J$5:$J$55)</f>
        <v>1.8315018315018316E-2</v>
      </c>
    </row>
    <row r="6" spans="1:11" ht="15.75" thickBot="1" x14ac:dyDescent="0.3">
      <c r="A6" s="46" t="s">
        <v>126</v>
      </c>
      <c r="B6" s="8">
        <v>4</v>
      </c>
      <c r="C6" s="8">
        <v>2</v>
      </c>
      <c r="D6" s="8">
        <v>3</v>
      </c>
      <c r="E6" s="8">
        <v>6</v>
      </c>
      <c r="F6" s="8">
        <v>0</v>
      </c>
      <c r="G6" s="8">
        <v>2</v>
      </c>
      <c r="H6" s="8">
        <v>2</v>
      </c>
      <c r="I6" s="8">
        <v>4</v>
      </c>
      <c r="J6" s="8">
        <v>1</v>
      </c>
      <c r="K6" s="35">
        <f>J6/SUM($J$5:$J$55)</f>
        <v>3.663003663003663E-3</v>
      </c>
    </row>
    <row r="7" spans="1:11" ht="15.75" thickBot="1" x14ac:dyDescent="0.3">
      <c r="A7" s="46" t="s">
        <v>127</v>
      </c>
      <c r="B7" s="8">
        <v>1</v>
      </c>
      <c r="C7" s="8">
        <v>1</v>
      </c>
      <c r="D7" s="8">
        <v>4</v>
      </c>
      <c r="E7" s="8">
        <v>3</v>
      </c>
      <c r="F7" s="8">
        <v>4</v>
      </c>
      <c r="G7" s="8">
        <v>0</v>
      </c>
      <c r="H7" s="8">
        <v>1</v>
      </c>
      <c r="I7" s="8">
        <v>0</v>
      </c>
      <c r="J7" s="8">
        <v>3</v>
      </c>
      <c r="K7" s="35">
        <f>J7/SUM($J$5:$J$55)</f>
        <v>1.098901098901099E-2</v>
      </c>
    </row>
    <row r="8" spans="1:11" ht="15.75" thickBot="1" x14ac:dyDescent="0.3">
      <c r="A8" s="46" t="s">
        <v>128</v>
      </c>
      <c r="B8" s="8">
        <v>6</v>
      </c>
      <c r="C8" s="8">
        <v>6</v>
      </c>
      <c r="D8" s="8">
        <v>4</v>
      </c>
      <c r="E8" s="8">
        <v>8</v>
      </c>
      <c r="F8" s="8">
        <v>4</v>
      </c>
      <c r="G8" s="8">
        <v>4</v>
      </c>
      <c r="H8" s="8">
        <v>4</v>
      </c>
      <c r="I8" s="8">
        <v>2</v>
      </c>
      <c r="J8" s="8">
        <v>6</v>
      </c>
      <c r="K8" s="35">
        <f>J8/SUM($J$5:$J$55)</f>
        <v>2.197802197802198E-2</v>
      </c>
    </row>
    <row r="9" spans="1:11" ht="15.75" thickBot="1" x14ac:dyDescent="0.3">
      <c r="A9" s="46" t="s">
        <v>1</v>
      </c>
      <c r="B9" s="8">
        <v>32</v>
      </c>
      <c r="C9" s="8">
        <v>42</v>
      </c>
      <c r="D9" s="8">
        <v>38</v>
      </c>
      <c r="E9" s="8">
        <v>38</v>
      </c>
      <c r="F9" s="8">
        <v>24</v>
      </c>
      <c r="G9" s="8">
        <v>31</v>
      </c>
      <c r="H9" s="8">
        <v>25</v>
      </c>
      <c r="I9" s="8">
        <v>41</v>
      </c>
      <c r="J9" s="8">
        <v>19</v>
      </c>
      <c r="K9" s="35">
        <f>J9/SUM($J$5:$J$55)</f>
        <v>6.95970695970696E-2</v>
      </c>
    </row>
    <row r="10" spans="1:11" ht="15.75" thickBot="1" x14ac:dyDescent="0.3">
      <c r="A10" s="46" t="s">
        <v>129</v>
      </c>
      <c r="B10" s="8">
        <v>0</v>
      </c>
      <c r="C10" s="8">
        <v>0</v>
      </c>
      <c r="D10" s="8">
        <v>0</v>
      </c>
      <c r="E10" s="8">
        <v>0</v>
      </c>
      <c r="F10" s="8">
        <v>0</v>
      </c>
      <c r="G10" s="8">
        <v>0</v>
      </c>
      <c r="H10" s="8">
        <v>0</v>
      </c>
      <c r="I10" s="8">
        <v>1</v>
      </c>
      <c r="J10" s="8">
        <v>0</v>
      </c>
      <c r="K10" s="35">
        <f>J10/SUM($J$5:$J$55)</f>
        <v>0</v>
      </c>
    </row>
    <row r="11" spans="1:11" ht="15.75" thickBot="1" x14ac:dyDescent="0.3">
      <c r="A11" s="46" t="s">
        <v>130</v>
      </c>
      <c r="B11" s="8">
        <v>0</v>
      </c>
      <c r="C11" s="8">
        <v>0</v>
      </c>
      <c r="D11" s="8">
        <v>0</v>
      </c>
      <c r="E11" s="8">
        <v>0</v>
      </c>
      <c r="F11" s="8">
        <v>0</v>
      </c>
      <c r="G11" s="8">
        <v>0</v>
      </c>
      <c r="H11" s="8">
        <v>0</v>
      </c>
      <c r="I11" s="8">
        <v>0</v>
      </c>
      <c r="J11" s="8">
        <v>6</v>
      </c>
      <c r="K11" s="35">
        <f>J11/SUM($J$5:$J$55)</f>
        <v>2.197802197802198E-2</v>
      </c>
    </row>
    <row r="12" spans="1:11" ht="15.75" thickBot="1" x14ac:dyDescent="0.3">
      <c r="A12" s="46" t="s">
        <v>131</v>
      </c>
      <c r="B12" s="8">
        <v>0</v>
      </c>
      <c r="C12" s="8">
        <v>0</v>
      </c>
      <c r="D12" s="8">
        <v>0</v>
      </c>
      <c r="E12" s="8">
        <v>0</v>
      </c>
      <c r="F12" s="8">
        <v>0</v>
      </c>
      <c r="G12" s="8">
        <v>0</v>
      </c>
      <c r="H12" s="8">
        <v>1</v>
      </c>
      <c r="I12" s="8">
        <v>2</v>
      </c>
      <c r="J12" s="8">
        <v>1</v>
      </c>
      <c r="K12" s="35">
        <f>J12/SUM($J$5:$J$55)</f>
        <v>3.663003663003663E-3</v>
      </c>
    </row>
    <row r="13" spans="1:11" ht="15.75" thickBot="1" x14ac:dyDescent="0.3">
      <c r="A13" s="46" t="s">
        <v>197</v>
      </c>
      <c r="B13" s="8">
        <v>7</v>
      </c>
      <c r="C13" s="8">
        <v>6</v>
      </c>
      <c r="D13" s="8">
        <v>2</v>
      </c>
      <c r="E13" s="8">
        <v>0</v>
      </c>
      <c r="F13" s="8">
        <v>0</v>
      </c>
      <c r="G13" s="8">
        <v>0</v>
      </c>
      <c r="H13" s="8">
        <v>0</v>
      </c>
      <c r="I13" s="8">
        <v>0</v>
      </c>
      <c r="J13" s="8">
        <v>0</v>
      </c>
      <c r="K13" s="35">
        <f>J13/SUM($J$5:$J$55)</f>
        <v>0</v>
      </c>
    </row>
    <row r="14" spans="1:11" ht="15.75" thickBot="1" x14ac:dyDescent="0.3">
      <c r="A14" s="46" t="s">
        <v>132</v>
      </c>
      <c r="B14" s="8">
        <v>0</v>
      </c>
      <c r="C14" s="8">
        <v>0</v>
      </c>
      <c r="D14" s="8">
        <v>3</v>
      </c>
      <c r="E14" s="8">
        <v>2</v>
      </c>
      <c r="F14" s="8">
        <v>2</v>
      </c>
      <c r="G14" s="8">
        <v>1</v>
      </c>
      <c r="H14" s="8">
        <v>1</v>
      </c>
      <c r="I14" s="8">
        <v>0</v>
      </c>
      <c r="J14" s="8">
        <v>1</v>
      </c>
      <c r="K14" s="35">
        <f>J14/SUM($J$5:$J$55)</f>
        <v>3.663003663003663E-3</v>
      </c>
    </row>
    <row r="15" spans="1:11" ht="15.75" thickBot="1" x14ac:dyDescent="0.3">
      <c r="A15" s="46" t="s">
        <v>133</v>
      </c>
      <c r="B15" s="8">
        <v>5</v>
      </c>
      <c r="C15" s="8">
        <v>6</v>
      </c>
      <c r="D15" s="8">
        <v>1</v>
      </c>
      <c r="E15" s="8">
        <v>4</v>
      </c>
      <c r="F15" s="8">
        <v>2</v>
      </c>
      <c r="G15" s="8">
        <v>2</v>
      </c>
      <c r="H15" s="8">
        <v>3</v>
      </c>
      <c r="I15" s="8">
        <v>5</v>
      </c>
      <c r="J15" s="8">
        <v>0</v>
      </c>
      <c r="K15" s="35">
        <f>J15/SUM($J$5:$J$55)</f>
        <v>0</v>
      </c>
    </row>
    <row r="16" spans="1:11" ht="15.75" thickBot="1" x14ac:dyDescent="0.3">
      <c r="A16" s="46" t="s">
        <v>134</v>
      </c>
      <c r="B16" s="8">
        <v>8</v>
      </c>
      <c r="C16" s="8">
        <v>7</v>
      </c>
      <c r="D16" s="8">
        <v>5</v>
      </c>
      <c r="E16" s="8">
        <v>7</v>
      </c>
      <c r="F16" s="8">
        <v>8</v>
      </c>
      <c r="G16" s="8">
        <v>4</v>
      </c>
      <c r="H16" s="8">
        <v>3</v>
      </c>
      <c r="I16" s="8">
        <v>6</v>
      </c>
      <c r="J16" s="8">
        <v>1</v>
      </c>
      <c r="K16" s="35">
        <f>J16/SUM($J$5:$J$55)</f>
        <v>3.663003663003663E-3</v>
      </c>
    </row>
    <row r="17" spans="1:11" ht="15.75" thickBot="1" x14ac:dyDescent="0.3">
      <c r="A17" s="46" t="s">
        <v>135</v>
      </c>
      <c r="B17" s="8">
        <v>13</v>
      </c>
      <c r="C17" s="8">
        <v>10</v>
      </c>
      <c r="D17" s="8">
        <v>6</v>
      </c>
      <c r="E17" s="8">
        <v>3</v>
      </c>
      <c r="F17" s="8">
        <v>6</v>
      </c>
      <c r="G17" s="8">
        <v>7</v>
      </c>
      <c r="H17" s="8">
        <v>0</v>
      </c>
      <c r="I17" s="8">
        <v>0</v>
      </c>
      <c r="J17" s="8">
        <v>0</v>
      </c>
      <c r="K17" s="35">
        <f>J17/SUM($J$5:$J$55)</f>
        <v>0</v>
      </c>
    </row>
    <row r="18" spans="1:11" ht="15.75" thickBot="1" x14ac:dyDescent="0.3">
      <c r="A18" s="46" t="s">
        <v>136</v>
      </c>
      <c r="B18" s="8">
        <v>14</v>
      </c>
      <c r="C18" s="8">
        <v>8</v>
      </c>
      <c r="D18" s="8">
        <v>8</v>
      </c>
      <c r="E18" s="8">
        <v>6</v>
      </c>
      <c r="F18" s="8">
        <v>10</v>
      </c>
      <c r="G18" s="8">
        <v>13</v>
      </c>
      <c r="H18" s="8">
        <v>10</v>
      </c>
      <c r="I18" s="8">
        <v>10</v>
      </c>
      <c r="J18" s="8">
        <v>10</v>
      </c>
      <c r="K18" s="35">
        <f>J18/SUM($J$5:$J$55)</f>
        <v>3.6630036630036632E-2</v>
      </c>
    </row>
    <row r="19" spans="1:11" ht="15.75" thickBot="1" x14ac:dyDescent="0.3">
      <c r="A19" s="46" t="s">
        <v>137</v>
      </c>
      <c r="B19" s="8">
        <v>7</v>
      </c>
      <c r="C19" s="8">
        <v>6</v>
      </c>
      <c r="D19" s="8">
        <v>5</v>
      </c>
      <c r="E19" s="8">
        <v>5</v>
      </c>
      <c r="F19" s="8">
        <v>3</v>
      </c>
      <c r="G19" s="8">
        <v>3</v>
      </c>
      <c r="H19" s="8">
        <v>4</v>
      </c>
      <c r="I19" s="8">
        <v>3</v>
      </c>
      <c r="J19" s="8">
        <v>1</v>
      </c>
      <c r="K19" s="35">
        <f>J19/SUM($J$5:$J$55)</f>
        <v>3.663003663003663E-3</v>
      </c>
    </row>
    <row r="20" spans="1:11" ht="15.75" thickBot="1" x14ac:dyDescent="0.3">
      <c r="A20" s="46" t="s">
        <v>175</v>
      </c>
      <c r="B20" s="8">
        <v>30</v>
      </c>
      <c r="C20" s="8">
        <v>24</v>
      </c>
      <c r="D20" s="8">
        <v>32</v>
      </c>
      <c r="E20" s="8">
        <v>49</v>
      </c>
      <c r="F20" s="8">
        <v>33</v>
      </c>
      <c r="G20" s="8">
        <v>60</v>
      </c>
      <c r="H20" s="8">
        <v>45</v>
      </c>
      <c r="I20" s="8">
        <v>44</v>
      </c>
      <c r="J20" s="8">
        <v>58</v>
      </c>
      <c r="K20" s="35">
        <f>J20/SUM($J$5:$J$55)</f>
        <v>0.21245421245421245</v>
      </c>
    </row>
    <row r="21" spans="1:11" ht="15.75" thickBot="1" x14ac:dyDescent="0.3">
      <c r="A21" s="46" t="s">
        <v>139</v>
      </c>
      <c r="B21" s="8">
        <v>4</v>
      </c>
      <c r="C21" s="8">
        <v>4</v>
      </c>
      <c r="D21" s="8">
        <v>7</v>
      </c>
      <c r="E21" s="8">
        <v>3</v>
      </c>
      <c r="F21" s="8">
        <v>1</v>
      </c>
      <c r="G21" s="8">
        <v>1</v>
      </c>
      <c r="H21" s="8">
        <v>3</v>
      </c>
      <c r="I21" s="8">
        <v>2</v>
      </c>
      <c r="J21" s="8">
        <v>3</v>
      </c>
      <c r="K21" s="35">
        <f>J21/SUM($J$5:$J$55)</f>
        <v>1.098901098901099E-2</v>
      </c>
    </row>
    <row r="22" spans="1:11" ht="15.75" thickBot="1" x14ac:dyDescent="0.3">
      <c r="A22" s="46" t="s">
        <v>140</v>
      </c>
      <c r="B22" s="8">
        <v>1</v>
      </c>
      <c r="C22" s="8">
        <v>2</v>
      </c>
      <c r="D22" s="8">
        <v>4</v>
      </c>
      <c r="E22" s="8">
        <v>1</v>
      </c>
      <c r="F22" s="8">
        <v>4</v>
      </c>
      <c r="G22" s="8">
        <v>3</v>
      </c>
      <c r="H22" s="8">
        <v>0</v>
      </c>
      <c r="I22" s="8">
        <v>2</v>
      </c>
      <c r="J22" s="8">
        <v>2</v>
      </c>
      <c r="K22" s="35">
        <f>J22/SUM($J$5:$J$55)</f>
        <v>7.326007326007326E-3</v>
      </c>
    </row>
    <row r="23" spans="1:11" ht="15.75" thickBot="1" x14ac:dyDescent="0.3">
      <c r="A23" s="46" t="s">
        <v>141</v>
      </c>
      <c r="B23" s="8">
        <v>0</v>
      </c>
      <c r="C23" s="8">
        <v>0</v>
      </c>
      <c r="D23" s="8">
        <v>0</v>
      </c>
      <c r="E23" s="8">
        <v>0</v>
      </c>
      <c r="F23" s="8">
        <v>1</v>
      </c>
      <c r="G23" s="8">
        <v>1</v>
      </c>
      <c r="H23" s="8">
        <v>2</v>
      </c>
      <c r="I23" s="8">
        <v>2</v>
      </c>
      <c r="J23" s="8">
        <v>5</v>
      </c>
      <c r="K23" s="35">
        <f>J23/SUM($J$5:$J$55)</f>
        <v>1.8315018315018316E-2</v>
      </c>
    </row>
    <row r="24" spans="1:11" ht="15.75" thickBot="1" x14ac:dyDescent="0.3">
      <c r="A24" s="46" t="s">
        <v>142</v>
      </c>
      <c r="B24" s="8">
        <v>0</v>
      </c>
      <c r="C24" s="8">
        <v>1</v>
      </c>
      <c r="D24" s="8">
        <v>1</v>
      </c>
      <c r="E24" s="8">
        <v>0</v>
      </c>
      <c r="F24" s="8">
        <v>2</v>
      </c>
      <c r="G24" s="8">
        <v>1</v>
      </c>
      <c r="H24" s="8">
        <v>0</v>
      </c>
      <c r="I24" s="8">
        <v>0</v>
      </c>
      <c r="J24" s="8">
        <v>0</v>
      </c>
      <c r="K24" s="35">
        <f>J24/SUM($J$5:$J$55)</f>
        <v>0</v>
      </c>
    </row>
    <row r="25" spans="1:11" ht="15.75" thickBot="1" x14ac:dyDescent="0.3">
      <c r="A25" s="46" t="s">
        <v>143</v>
      </c>
      <c r="B25" s="8">
        <v>21</v>
      </c>
      <c r="C25" s="8">
        <v>17</v>
      </c>
      <c r="D25" s="8">
        <v>16</v>
      </c>
      <c r="E25" s="8">
        <v>14</v>
      </c>
      <c r="F25" s="8">
        <v>12</v>
      </c>
      <c r="G25" s="8">
        <v>13</v>
      </c>
      <c r="H25" s="8">
        <v>8</v>
      </c>
      <c r="I25" s="8">
        <v>1</v>
      </c>
      <c r="J25" s="8">
        <v>0</v>
      </c>
      <c r="K25" s="35">
        <f>J25/SUM($J$5:$J$55)</f>
        <v>0</v>
      </c>
    </row>
    <row r="26" spans="1:11" ht="15.75" thickBot="1" x14ac:dyDescent="0.3">
      <c r="A26" s="46" t="s">
        <v>144</v>
      </c>
      <c r="B26" s="8">
        <v>7</v>
      </c>
      <c r="C26" s="8">
        <v>6</v>
      </c>
      <c r="D26" s="8">
        <v>5</v>
      </c>
      <c r="E26" s="8">
        <v>8</v>
      </c>
      <c r="F26" s="8">
        <v>4</v>
      </c>
      <c r="G26" s="8">
        <v>4</v>
      </c>
      <c r="H26" s="8">
        <v>2</v>
      </c>
      <c r="I26" s="8">
        <v>4</v>
      </c>
      <c r="J26" s="8">
        <v>5</v>
      </c>
      <c r="K26" s="35">
        <f>J26/SUM($J$5:$J$55)</f>
        <v>1.8315018315018316E-2</v>
      </c>
    </row>
    <row r="27" spans="1:11" ht="15.75" thickBot="1" x14ac:dyDescent="0.3">
      <c r="A27" s="46" t="s">
        <v>145</v>
      </c>
      <c r="B27" s="8">
        <v>2</v>
      </c>
      <c r="C27" s="8">
        <v>5</v>
      </c>
      <c r="D27" s="8">
        <v>0</v>
      </c>
      <c r="E27" s="8">
        <v>3</v>
      </c>
      <c r="F27" s="8">
        <v>5</v>
      </c>
      <c r="G27" s="8">
        <v>2</v>
      </c>
      <c r="H27" s="8">
        <v>2</v>
      </c>
      <c r="I27" s="8">
        <v>3</v>
      </c>
      <c r="J27" s="8">
        <v>0</v>
      </c>
      <c r="K27" s="35">
        <f>J27/SUM($J$5:$J$55)</f>
        <v>0</v>
      </c>
    </row>
    <row r="28" spans="1:11" ht="15.75" thickBot="1" x14ac:dyDescent="0.3">
      <c r="A28" s="46" t="s">
        <v>146</v>
      </c>
      <c r="B28" s="8">
        <v>2</v>
      </c>
      <c r="C28" s="8">
        <v>5</v>
      </c>
      <c r="D28" s="8">
        <v>3</v>
      </c>
      <c r="E28" s="8">
        <v>8</v>
      </c>
      <c r="F28" s="8">
        <v>5</v>
      </c>
      <c r="G28" s="8">
        <v>6</v>
      </c>
      <c r="H28" s="8">
        <v>4</v>
      </c>
      <c r="I28" s="8">
        <v>2</v>
      </c>
      <c r="J28" s="8">
        <v>0</v>
      </c>
      <c r="K28" s="35">
        <f>J28/SUM($J$5:$J$55)</f>
        <v>0</v>
      </c>
    </row>
    <row r="29" spans="1:11" ht="15.75" thickBot="1" x14ac:dyDescent="0.3">
      <c r="A29" s="46" t="s">
        <v>147</v>
      </c>
      <c r="B29" s="8">
        <v>17</v>
      </c>
      <c r="C29" s="8">
        <v>7</v>
      </c>
      <c r="D29" s="8">
        <v>14</v>
      </c>
      <c r="E29" s="8">
        <v>6</v>
      </c>
      <c r="F29" s="8">
        <v>10</v>
      </c>
      <c r="G29" s="8">
        <v>13</v>
      </c>
      <c r="H29" s="8">
        <v>9</v>
      </c>
      <c r="I29" s="8">
        <v>11</v>
      </c>
      <c r="J29" s="8">
        <v>16</v>
      </c>
      <c r="K29" s="35">
        <f>J29/SUM($J$5:$J$55)</f>
        <v>5.8608058608058608E-2</v>
      </c>
    </row>
    <row r="30" spans="1:11" ht="15.75" thickBot="1" x14ac:dyDescent="0.3">
      <c r="A30" s="46" t="s">
        <v>148</v>
      </c>
      <c r="B30" s="8">
        <v>0</v>
      </c>
      <c r="C30" s="8">
        <v>0</v>
      </c>
      <c r="D30" s="8">
        <v>0</v>
      </c>
      <c r="E30" s="8">
        <v>0</v>
      </c>
      <c r="F30" s="8">
        <v>0</v>
      </c>
      <c r="G30" s="8">
        <v>1</v>
      </c>
      <c r="H30" s="8">
        <v>0</v>
      </c>
      <c r="I30" s="8">
        <v>1</v>
      </c>
      <c r="J30" s="8">
        <v>0</v>
      </c>
      <c r="K30" s="35">
        <f>J30/SUM($J$5:$J$55)</f>
        <v>0</v>
      </c>
    </row>
    <row r="31" spans="1:11" ht="15.75" thickBot="1" x14ac:dyDescent="0.3">
      <c r="A31" s="46" t="s">
        <v>149</v>
      </c>
      <c r="B31" s="8">
        <v>7</v>
      </c>
      <c r="C31" s="8">
        <v>4</v>
      </c>
      <c r="D31" s="8">
        <v>2</v>
      </c>
      <c r="E31" s="8">
        <v>0</v>
      </c>
      <c r="F31" s="8">
        <v>1</v>
      </c>
      <c r="G31" s="8">
        <v>7</v>
      </c>
      <c r="H31" s="8">
        <v>1</v>
      </c>
      <c r="I31" s="8">
        <v>0</v>
      </c>
      <c r="J31" s="8">
        <v>0</v>
      </c>
      <c r="K31" s="35">
        <f>J31/SUM($J$5:$J$55)</f>
        <v>0</v>
      </c>
    </row>
    <row r="32" spans="1:11" ht="15.75" thickBot="1" x14ac:dyDescent="0.3">
      <c r="A32" s="46" t="s">
        <v>150</v>
      </c>
      <c r="B32" s="8">
        <v>2</v>
      </c>
      <c r="C32" s="8">
        <v>0</v>
      </c>
      <c r="D32" s="8">
        <v>2</v>
      </c>
      <c r="E32" s="8">
        <v>2</v>
      </c>
      <c r="F32" s="8">
        <v>2</v>
      </c>
      <c r="G32" s="8">
        <v>4</v>
      </c>
      <c r="H32" s="8">
        <v>10</v>
      </c>
      <c r="I32" s="8">
        <v>9</v>
      </c>
      <c r="J32" s="8">
        <v>11</v>
      </c>
      <c r="K32" s="35">
        <f>J32/SUM($J$5:$J$55)</f>
        <v>4.0293040293040296E-2</v>
      </c>
    </row>
    <row r="33" spans="1:11" ht="15.75" thickBot="1" x14ac:dyDescent="0.3">
      <c r="A33" s="46" t="s">
        <v>151</v>
      </c>
      <c r="B33" s="8">
        <v>4</v>
      </c>
      <c r="C33" s="8">
        <v>5</v>
      </c>
      <c r="D33" s="8">
        <v>2</v>
      </c>
      <c r="E33" s="8">
        <v>3</v>
      </c>
      <c r="F33" s="8">
        <v>5</v>
      </c>
      <c r="G33" s="8">
        <v>3</v>
      </c>
      <c r="H33" s="8">
        <v>0</v>
      </c>
      <c r="I33" s="8">
        <v>6</v>
      </c>
      <c r="J33" s="8">
        <v>2</v>
      </c>
      <c r="K33" s="35">
        <f>J33/SUM($J$5:$J$55)</f>
        <v>7.326007326007326E-3</v>
      </c>
    </row>
    <row r="34" spans="1:11" ht="15.75" thickBot="1" x14ac:dyDescent="0.3">
      <c r="A34" s="46" t="s">
        <v>152</v>
      </c>
      <c r="B34" s="8">
        <v>0</v>
      </c>
      <c r="C34" s="8">
        <v>0</v>
      </c>
      <c r="D34" s="8">
        <v>0</v>
      </c>
      <c r="E34" s="8">
        <v>0</v>
      </c>
      <c r="F34" s="8">
        <v>0</v>
      </c>
      <c r="G34" s="8">
        <v>1</v>
      </c>
      <c r="H34" s="8">
        <v>3</v>
      </c>
      <c r="I34" s="8">
        <v>3</v>
      </c>
      <c r="J34" s="8">
        <v>3</v>
      </c>
      <c r="K34" s="35">
        <f>J34/SUM($J$5:$J$55)</f>
        <v>1.098901098901099E-2</v>
      </c>
    </row>
    <row r="35" spans="1:11" ht="15.75" thickBot="1" x14ac:dyDescent="0.3">
      <c r="A35" s="46" t="s">
        <v>176</v>
      </c>
      <c r="B35" s="8">
        <v>0</v>
      </c>
      <c r="C35" s="8">
        <v>0</v>
      </c>
      <c r="D35" s="8">
        <v>0</v>
      </c>
      <c r="E35" s="8">
        <v>0</v>
      </c>
      <c r="F35" s="8">
        <v>2</v>
      </c>
      <c r="G35" s="8">
        <v>1</v>
      </c>
      <c r="H35" s="8">
        <v>1</v>
      </c>
      <c r="I35" s="8">
        <v>1</v>
      </c>
      <c r="J35" s="8">
        <v>1</v>
      </c>
      <c r="K35" s="35">
        <f>J35/SUM($J$5:$J$55)</f>
        <v>3.663003663003663E-3</v>
      </c>
    </row>
    <row r="36" spans="1:11" ht="15.75" thickBot="1" x14ac:dyDescent="0.3">
      <c r="A36" s="46" t="s">
        <v>196</v>
      </c>
      <c r="B36" s="8">
        <v>2</v>
      </c>
      <c r="C36" s="8">
        <v>0</v>
      </c>
      <c r="D36" s="8">
        <v>2</v>
      </c>
      <c r="E36" s="8">
        <v>0</v>
      </c>
      <c r="F36" s="8">
        <v>0</v>
      </c>
      <c r="G36" s="8">
        <v>0</v>
      </c>
      <c r="H36" s="8">
        <v>0</v>
      </c>
      <c r="I36" s="8">
        <v>0</v>
      </c>
      <c r="J36" s="8">
        <v>2</v>
      </c>
      <c r="K36" s="35">
        <f>J36/SUM($J$5:$J$55)</f>
        <v>7.326007326007326E-3</v>
      </c>
    </row>
    <row r="37" spans="1:11" ht="15.75" thickBot="1" x14ac:dyDescent="0.3">
      <c r="A37" s="46" t="s">
        <v>154</v>
      </c>
      <c r="B37" s="8">
        <v>4</v>
      </c>
      <c r="C37" s="8">
        <v>4</v>
      </c>
      <c r="D37" s="8">
        <v>1</v>
      </c>
      <c r="E37" s="8">
        <v>5</v>
      </c>
      <c r="F37" s="8">
        <v>4</v>
      </c>
      <c r="G37" s="8">
        <v>2</v>
      </c>
      <c r="H37" s="8">
        <v>1</v>
      </c>
      <c r="I37" s="8">
        <v>0</v>
      </c>
      <c r="J37" s="8">
        <v>0</v>
      </c>
      <c r="K37" s="35">
        <f>J37/SUM($J$5:$J$55)</f>
        <v>0</v>
      </c>
    </row>
    <row r="38" spans="1:11" ht="15.75" thickBot="1" x14ac:dyDescent="0.3">
      <c r="A38" s="46" t="s">
        <v>177</v>
      </c>
      <c r="B38" s="8">
        <v>41</v>
      </c>
      <c r="C38" s="8">
        <v>50</v>
      </c>
      <c r="D38" s="8">
        <v>47</v>
      </c>
      <c r="E38" s="8">
        <v>37</v>
      </c>
      <c r="F38" s="8">
        <v>48</v>
      </c>
      <c r="G38" s="8">
        <v>39</v>
      </c>
      <c r="H38" s="8">
        <v>40</v>
      </c>
      <c r="I38" s="8">
        <v>42</v>
      </c>
      <c r="J38" s="8">
        <v>42</v>
      </c>
      <c r="K38" s="35">
        <f>J38/SUM($J$5:$J$55)</f>
        <v>0.15384615384615385</v>
      </c>
    </row>
    <row r="39" spans="1:11" ht="15.75" thickBot="1" x14ac:dyDescent="0.3">
      <c r="A39" s="46" t="s">
        <v>156</v>
      </c>
      <c r="B39" s="8">
        <v>21</v>
      </c>
      <c r="C39" s="8">
        <v>21</v>
      </c>
      <c r="D39" s="8">
        <v>17</v>
      </c>
      <c r="E39" s="8">
        <v>19</v>
      </c>
      <c r="F39" s="8">
        <v>16</v>
      </c>
      <c r="G39" s="8">
        <v>12</v>
      </c>
      <c r="H39" s="8">
        <v>11</v>
      </c>
      <c r="I39" s="8">
        <v>15</v>
      </c>
      <c r="J39" s="8">
        <v>9</v>
      </c>
      <c r="K39" s="35">
        <f>J39/SUM($J$5:$J$55)</f>
        <v>3.2967032967032968E-2</v>
      </c>
    </row>
    <row r="40" spans="1:11" ht="15.75" thickBot="1" x14ac:dyDescent="0.3">
      <c r="A40" s="46" t="s">
        <v>157</v>
      </c>
      <c r="B40" s="8">
        <v>0</v>
      </c>
      <c r="C40" s="8">
        <v>0</v>
      </c>
      <c r="D40" s="8">
        <v>0</v>
      </c>
      <c r="E40" s="8">
        <v>0</v>
      </c>
      <c r="F40" s="8">
        <v>0</v>
      </c>
      <c r="G40" s="8">
        <v>0</v>
      </c>
      <c r="H40" s="8">
        <v>0</v>
      </c>
      <c r="I40" s="8">
        <v>8</v>
      </c>
      <c r="J40" s="8">
        <v>2</v>
      </c>
      <c r="K40" s="35">
        <f>J40/SUM($J$5:$J$55)</f>
        <v>7.326007326007326E-3</v>
      </c>
    </row>
    <row r="41" spans="1:11" ht="15.75" thickBot="1" x14ac:dyDescent="0.3">
      <c r="A41" s="46" t="s">
        <v>158</v>
      </c>
      <c r="B41" s="8">
        <v>14</v>
      </c>
      <c r="C41" s="8">
        <v>10</v>
      </c>
      <c r="D41" s="8">
        <v>6</v>
      </c>
      <c r="E41" s="8">
        <v>4</v>
      </c>
      <c r="F41" s="8">
        <v>9</v>
      </c>
      <c r="G41" s="8">
        <v>2</v>
      </c>
      <c r="H41" s="8">
        <v>0</v>
      </c>
      <c r="I41" s="8">
        <v>0</v>
      </c>
      <c r="J41" s="8">
        <v>0</v>
      </c>
      <c r="K41" s="35">
        <f>J41/SUM($J$5:$J$55)</f>
        <v>0</v>
      </c>
    </row>
    <row r="42" spans="1:11" ht="15.75" thickBot="1" x14ac:dyDescent="0.3">
      <c r="A42" s="46" t="s">
        <v>159</v>
      </c>
      <c r="B42" s="8">
        <v>11</v>
      </c>
      <c r="C42" s="8">
        <v>10</v>
      </c>
      <c r="D42" s="8">
        <v>3</v>
      </c>
      <c r="E42" s="8">
        <v>7</v>
      </c>
      <c r="F42" s="8">
        <v>12</v>
      </c>
      <c r="G42" s="8">
        <v>11</v>
      </c>
      <c r="H42" s="8">
        <v>4</v>
      </c>
      <c r="I42" s="8">
        <v>2</v>
      </c>
      <c r="J42" s="8">
        <v>3</v>
      </c>
      <c r="K42" s="35">
        <f>J42/SUM($J$5:$J$55)</f>
        <v>1.098901098901099E-2</v>
      </c>
    </row>
    <row r="43" spans="1:11" ht="15.75" thickBot="1" x14ac:dyDescent="0.3">
      <c r="A43" s="46" t="s">
        <v>160</v>
      </c>
      <c r="B43" s="8">
        <v>0</v>
      </c>
      <c r="C43" s="8">
        <v>1</v>
      </c>
      <c r="D43" s="8">
        <v>0</v>
      </c>
      <c r="E43" s="8">
        <v>1</v>
      </c>
      <c r="F43" s="8">
        <v>0</v>
      </c>
      <c r="G43" s="8">
        <v>0</v>
      </c>
      <c r="H43" s="8">
        <v>0</v>
      </c>
      <c r="I43" s="8">
        <v>0</v>
      </c>
      <c r="J43" s="8">
        <v>0</v>
      </c>
      <c r="K43" s="35">
        <f>J43/SUM($J$5:$J$55)</f>
        <v>0</v>
      </c>
    </row>
    <row r="44" spans="1:11" ht="15.75" thickBot="1" x14ac:dyDescent="0.3">
      <c r="A44" s="46" t="s">
        <v>161</v>
      </c>
      <c r="B44" s="8">
        <v>0</v>
      </c>
      <c r="C44" s="8">
        <v>0</v>
      </c>
      <c r="D44" s="8">
        <v>0</v>
      </c>
      <c r="E44" s="8">
        <v>0</v>
      </c>
      <c r="F44" s="8">
        <v>1</v>
      </c>
      <c r="G44" s="8">
        <v>1</v>
      </c>
      <c r="H44" s="8">
        <v>7</v>
      </c>
      <c r="I44" s="8">
        <v>6</v>
      </c>
      <c r="J44" s="8">
        <v>8</v>
      </c>
      <c r="K44" s="35">
        <f>J44/SUM($J$5:$J$55)</f>
        <v>2.9304029304029304E-2</v>
      </c>
    </row>
    <row r="45" spans="1:11" ht="15.75" thickBot="1" x14ac:dyDescent="0.3">
      <c r="A45" s="46" t="s">
        <v>162</v>
      </c>
      <c r="B45" s="8">
        <v>0</v>
      </c>
      <c r="C45" s="8">
        <v>0</v>
      </c>
      <c r="D45" s="8">
        <v>0</v>
      </c>
      <c r="E45" s="8">
        <v>0</v>
      </c>
      <c r="F45" s="8">
        <v>0</v>
      </c>
      <c r="G45" s="8">
        <v>0</v>
      </c>
      <c r="H45" s="8">
        <v>0</v>
      </c>
      <c r="I45" s="8">
        <v>0</v>
      </c>
      <c r="J45" s="8">
        <v>0</v>
      </c>
      <c r="K45" s="35">
        <f>J45/SUM($J$5:$J$55)</f>
        <v>0</v>
      </c>
    </row>
    <row r="46" spans="1:11" ht="15.75" thickBot="1" x14ac:dyDescent="0.3">
      <c r="A46" s="46" t="s">
        <v>163</v>
      </c>
      <c r="B46" s="8">
        <v>9</v>
      </c>
      <c r="C46" s="8">
        <v>14</v>
      </c>
      <c r="D46" s="8">
        <v>7</v>
      </c>
      <c r="E46" s="8">
        <v>4</v>
      </c>
      <c r="F46" s="8">
        <v>13</v>
      </c>
      <c r="G46" s="8">
        <v>8</v>
      </c>
      <c r="H46" s="8">
        <v>6</v>
      </c>
      <c r="I46" s="8">
        <v>5</v>
      </c>
      <c r="J46" s="8">
        <v>7</v>
      </c>
      <c r="K46" s="35">
        <f>J46/SUM($J$5:$J$55)</f>
        <v>2.564102564102564E-2</v>
      </c>
    </row>
    <row r="47" spans="1:11" ht="15.75" thickBot="1" x14ac:dyDescent="0.3">
      <c r="A47" s="46" t="s">
        <v>164</v>
      </c>
      <c r="B47" s="8">
        <v>20</v>
      </c>
      <c r="C47" s="8">
        <v>17</v>
      </c>
      <c r="D47" s="8">
        <v>20</v>
      </c>
      <c r="E47" s="8">
        <v>22</v>
      </c>
      <c r="F47" s="8">
        <v>17</v>
      </c>
      <c r="G47" s="8">
        <v>19</v>
      </c>
      <c r="H47" s="8">
        <v>18</v>
      </c>
      <c r="I47" s="8">
        <v>18</v>
      </c>
      <c r="J47" s="8">
        <v>16</v>
      </c>
      <c r="K47" s="35">
        <f>J47/SUM($J$5:$J$55)</f>
        <v>5.8608058608058608E-2</v>
      </c>
    </row>
    <row r="48" spans="1:11" ht="15.75" thickBot="1" x14ac:dyDescent="0.3">
      <c r="A48" s="46" t="s">
        <v>165</v>
      </c>
      <c r="B48" s="8">
        <v>12</v>
      </c>
      <c r="C48" s="8">
        <v>9</v>
      </c>
      <c r="D48" s="8">
        <v>13</v>
      </c>
      <c r="E48" s="8">
        <v>8</v>
      </c>
      <c r="F48" s="8">
        <v>9</v>
      </c>
      <c r="G48" s="8">
        <v>5</v>
      </c>
      <c r="H48" s="8">
        <v>3</v>
      </c>
      <c r="I48" s="8">
        <v>4</v>
      </c>
      <c r="J48" s="8">
        <v>2</v>
      </c>
      <c r="K48" s="35">
        <f>J48/SUM($J$5:$J$55)</f>
        <v>7.326007326007326E-3</v>
      </c>
    </row>
    <row r="49" spans="1:11" ht="15.75" thickBot="1" x14ac:dyDescent="0.3">
      <c r="A49" s="46" t="s">
        <v>166</v>
      </c>
      <c r="B49" s="8">
        <v>5</v>
      </c>
      <c r="C49" s="8">
        <v>5</v>
      </c>
      <c r="D49" s="8">
        <v>2</v>
      </c>
      <c r="E49" s="8">
        <v>1</v>
      </c>
      <c r="F49" s="8">
        <v>3</v>
      </c>
      <c r="G49" s="8">
        <v>3</v>
      </c>
      <c r="H49" s="8">
        <v>3</v>
      </c>
      <c r="I49" s="8">
        <v>3</v>
      </c>
      <c r="J49" s="8">
        <v>0</v>
      </c>
      <c r="K49" s="35">
        <f>J49/SUM($J$5:$J$55)</f>
        <v>0</v>
      </c>
    </row>
    <row r="50" spans="1:11" ht="15.75" thickBot="1" x14ac:dyDescent="0.3">
      <c r="A50" s="46" t="s">
        <v>178</v>
      </c>
      <c r="B50" s="8">
        <v>4</v>
      </c>
      <c r="C50" s="8">
        <v>4</v>
      </c>
      <c r="D50" s="8">
        <v>4</v>
      </c>
      <c r="E50" s="8">
        <v>5</v>
      </c>
      <c r="F50" s="8">
        <v>4</v>
      </c>
      <c r="G50" s="8">
        <v>6</v>
      </c>
      <c r="H50" s="8">
        <v>0</v>
      </c>
      <c r="I50" s="8">
        <v>12</v>
      </c>
      <c r="J50" s="8">
        <v>8</v>
      </c>
      <c r="K50" s="35">
        <f>J50/SUM($J$5:$J$55)</f>
        <v>2.9304029304029304E-2</v>
      </c>
    </row>
    <row r="51" spans="1:11" ht="15.75" thickBot="1" x14ac:dyDescent="0.3">
      <c r="A51" s="46" t="s">
        <v>168</v>
      </c>
      <c r="B51" s="8">
        <v>0</v>
      </c>
      <c r="C51" s="8">
        <v>0</v>
      </c>
      <c r="D51" s="8">
        <v>0</v>
      </c>
      <c r="E51" s="8">
        <v>0</v>
      </c>
      <c r="F51" s="8">
        <v>0</v>
      </c>
      <c r="G51" s="8">
        <v>0</v>
      </c>
      <c r="H51" s="8">
        <v>1</v>
      </c>
      <c r="I51" s="8">
        <v>7</v>
      </c>
      <c r="J51" s="8">
        <v>6</v>
      </c>
      <c r="K51" s="35">
        <f>J51/SUM($J$5:$J$55)</f>
        <v>2.197802197802198E-2</v>
      </c>
    </row>
    <row r="52" spans="1:11" ht="15.75" thickBot="1" x14ac:dyDescent="0.3">
      <c r="A52" s="46" t="s">
        <v>169</v>
      </c>
      <c r="B52" s="8">
        <v>6</v>
      </c>
      <c r="C52" s="8">
        <v>7</v>
      </c>
      <c r="D52" s="8">
        <v>4</v>
      </c>
      <c r="E52" s="8">
        <v>6</v>
      </c>
      <c r="F52" s="8">
        <v>5</v>
      </c>
      <c r="G52" s="8">
        <v>4</v>
      </c>
      <c r="H52" s="8">
        <v>2</v>
      </c>
      <c r="I52" s="8">
        <v>1</v>
      </c>
      <c r="J52" s="8">
        <v>5</v>
      </c>
      <c r="K52" s="35">
        <f>J52/SUM($J$5:$J$55)</f>
        <v>1.8315018315018316E-2</v>
      </c>
    </row>
    <row r="53" spans="1:11" ht="15.75" thickBot="1" x14ac:dyDescent="0.3">
      <c r="A53" s="46" t="s">
        <v>170</v>
      </c>
      <c r="B53" s="8">
        <v>2</v>
      </c>
      <c r="C53" s="8">
        <v>0</v>
      </c>
      <c r="D53" s="8">
        <v>0</v>
      </c>
      <c r="E53" s="8">
        <v>3</v>
      </c>
      <c r="F53" s="8">
        <v>0</v>
      </c>
      <c r="G53" s="8">
        <v>8</v>
      </c>
      <c r="H53" s="8">
        <v>0</v>
      </c>
      <c r="I53" s="8">
        <v>18</v>
      </c>
      <c r="J53" s="8">
        <v>0</v>
      </c>
      <c r="K53" s="35">
        <f>J53/SUM($J$5:$J$55)</f>
        <v>0</v>
      </c>
    </row>
    <row r="54" spans="1:11" ht="15.75" thickBot="1" x14ac:dyDescent="0.3">
      <c r="A54" s="46" t="s">
        <v>171</v>
      </c>
      <c r="B54" s="8">
        <v>0</v>
      </c>
      <c r="C54" s="8">
        <v>1</v>
      </c>
      <c r="D54" s="8">
        <v>4</v>
      </c>
      <c r="E54" s="8">
        <v>2</v>
      </c>
      <c r="F54" s="8">
        <v>0</v>
      </c>
      <c r="G54" s="8">
        <v>2</v>
      </c>
      <c r="H54" s="8">
        <v>2</v>
      </c>
      <c r="I54" s="8">
        <v>2</v>
      </c>
      <c r="J54" s="8">
        <v>2</v>
      </c>
      <c r="K54" s="35">
        <f>J54/SUM($J$5:$J$55)</f>
        <v>7.326007326007326E-3</v>
      </c>
    </row>
    <row r="55" spans="1:11" ht="15.75" thickBot="1" x14ac:dyDescent="0.3">
      <c r="A55" s="46" t="s">
        <v>172</v>
      </c>
      <c r="B55" s="8">
        <v>0</v>
      </c>
      <c r="C55" s="8">
        <v>0</v>
      </c>
      <c r="D55" s="8">
        <v>0</v>
      </c>
      <c r="E55" s="8">
        <v>0</v>
      </c>
      <c r="F55" s="8">
        <v>0</v>
      </c>
      <c r="G55" s="8">
        <v>0</v>
      </c>
      <c r="H55" s="8">
        <v>0</v>
      </c>
      <c r="I55" s="8">
        <v>0</v>
      </c>
      <c r="J55" s="8">
        <v>1</v>
      </c>
      <c r="K55" s="35">
        <f>J55/SUM($J$5:$J$55)</f>
        <v>3.663003663003663E-3</v>
      </c>
    </row>
  </sheetData>
  <mergeCells count="1">
    <mergeCell ref="A1:F1"/>
  </mergeCells>
  <hyperlinks>
    <hyperlink ref="G1" location="'Table of Contents'!A1" display="ToC" xr:uid="{00000000-0004-0000-10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3"/>
  <sheetViews>
    <sheetView workbookViewId="0">
      <selection activeCell="A3" sqref="A3"/>
    </sheetView>
  </sheetViews>
  <sheetFormatPr defaultRowHeight="15" x14ac:dyDescent="0.25"/>
  <sheetData>
    <row r="1" spans="1:14" ht="21" x14ac:dyDescent="0.35">
      <c r="A1" s="45" t="s">
        <v>333</v>
      </c>
      <c r="B1" s="45"/>
      <c r="C1" s="45"/>
      <c r="D1" s="45"/>
      <c r="E1" s="45"/>
      <c r="F1" s="45"/>
      <c r="G1" s="86" t="s">
        <v>433</v>
      </c>
    </row>
    <row r="2" spans="1:14" ht="21" x14ac:dyDescent="0.35">
      <c r="A2" s="45" t="s">
        <v>186</v>
      </c>
      <c r="B2" s="45"/>
      <c r="C2" s="45"/>
      <c r="D2" s="45"/>
      <c r="E2" s="45"/>
      <c r="F2" s="45"/>
    </row>
    <row r="3" spans="1:14" ht="15.75" thickBot="1" x14ac:dyDescent="0.3">
      <c r="F3" s="24"/>
    </row>
    <row r="4" spans="1:14" ht="45.75" thickBot="1" x14ac:dyDescent="0.3">
      <c r="A4" s="116" t="s">
        <v>179</v>
      </c>
      <c r="B4" s="117" t="s">
        <v>97</v>
      </c>
      <c r="C4" s="117" t="s">
        <v>180</v>
      </c>
      <c r="D4" s="117" t="s">
        <v>181</v>
      </c>
      <c r="E4" s="116" t="s">
        <v>456</v>
      </c>
      <c r="F4" s="116" t="s">
        <v>457</v>
      </c>
      <c r="G4" s="117" t="s">
        <v>182</v>
      </c>
      <c r="H4" s="117" t="s">
        <v>458</v>
      </c>
      <c r="I4" s="117" t="s">
        <v>183</v>
      </c>
      <c r="J4" s="117" t="s">
        <v>184</v>
      </c>
      <c r="K4" s="117" t="s">
        <v>185</v>
      </c>
    </row>
    <row r="5" spans="1:14" ht="15.75" thickBot="1" x14ac:dyDescent="0.3">
      <c r="A5" s="112">
        <v>2013</v>
      </c>
      <c r="B5" s="13">
        <v>151</v>
      </c>
      <c r="C5" s="13">
        <v>23.8</v>
      </c>
      <c r="D5" s="14">
        <v>0.89400000000000002</v>
      </c>
      <c r="E5" s="14">
        <v>0.71299999999999997</v>
      </c>
      <c r="F5" s="14">
        <v>0.6</v>
      </c>
      <c r="G5" s="14">
        <v>0.02</v>
      </c>
      <c r="H5" s="14">
        <v>0.51300000000000001</v>
      </c>
      <c r="I5" s="14">
        <v>0.437</v>
      </c>
      <c r="J5" s="14">
        <v>0.51700000000000002</v>
      </c>
      <c r="K5" s="14">
        <v>0.53</v>
      </c>
    </row>
    <row r="6" spans="1:14" ht="15.75" thickBot="1" x14ac:dyDescent="0.3">
      <c r="A6" s="112">
        <v>2014</v>
      </c>
      <c r="B6" s="13">
        <v>168</v>
      </c>
      <c r="C6" s="13">
        <v>23.7</v>
      </c>
      <c r="D6" s="14">
        <v>0.89900000000000002</v>
      </c>
      <c r="E6" s="14">
        <v>0.71399999999999997</v>
      </c>
      <c r="F6" s="14">
        <v>0.61299999999999999</v>
      </c>
      <c r="G6" s="14">
        <v>2.4E-2</v>
      </c>
      <c r="H6" s="14">
        <v>0.49399999999999999</v>
      </c>
      <c r="I6" s="14">
        <v>0.40500000000000003</v>
      </c>
      <c r="J6" s="14">
        <v>0.48199999999999998</v>
      </c>
      <c r="K6" s="14">
        <v>0.54</v>
      </c>
      <c r="N6" s="25"/>
    </row>
    <row r="7" spans="1:14" ht="15.75" thickBot="1" x14ac:dyDescent="0.3">
      <c r="A7" s="112">
        <v>2015</v>
      </c>
      <c r="B7" s="13">
        <v>157</v>
      </c>
      <c r="C7" s="13">
        <v>23.9</v>
      </c>
      <c r="D7" s="14">
        <v>0.89800000000000002</v>
      </c>
      <c r="E7" s="14">
        <v>0.73899999999999999</v>
      </c>
      <c r="F7" s="14">
        <v>0.67500000000000004</v>
      </c>
      <c r="G7" s="14">
        <v>4.4999999999999998E-2</v>
      </c>
      <c r="H7" s="14">
        <v>0.57999999999999996</v>
      </c>
      <c r="I7" s="14">
        <v>0.55400000000000005</v>
      </c>
      <c r="J7" s="14">
        <v>0.58599999999999997</v>
      </c>
      <c r="K7" s="14">
        <v>0.624</v>
      </c>
    </row>
    <row r="8" spans="1:14" ht="15.75" thickBot="1" x14ac:dyDescent="0.3">
      <c r="A8" s="112">
        <v>2016</v>
      </c>
      <c r="B8" s="13">
        <v>171</v>
      </c>
      <c r="C8" s="13">
        <v>23.3</v>
      </c>
      <c r="D8" s="14">
        <v>0.91300000000000003</v>
      </c>
      <c r="E8" s="14">
        <v>0.80100000000000005</v>
      </c>
      <c r="F8" s="14">
        <v>0.65500000000000003</v>
      </c>
      <c r="G8" s="14">
        <v>5.2999999999999999E-2</v>
      </c>
      <c r="H8" s="14">
        <v>0.503</v>
      </c>
      <c r="I8" s="14">
        <v>0.40400000000000003</v>
      </c>
      <c r="J8" s="14">
        <v>0.51200000000000001</v>
      </c>
      <c r="K8" s="14"/>
    </row>
    <row r="9" spans="1:14" ht="15.75" thickBot="1" x14ac:dyDescent="0.3">
      <c r="A9" s="113">
        <v>2017</v>
      </c>
      <c r="B9" s="16">
        <v>201</v>
      </c>
      <c r="C9" s="16">
        <v>22.5</v>
      </c>
      <c r="D9" s="17">
        <v>0.92900000000000005</v>
      </c>
      <c r="E9" s="17">
        <v>0.77600000000000002</v>
      </c>
      <c r="F9" s="17">
        <v>0.63700000000000001</v>
      </c>
      <c r="G9" s="17">
        <v>3.5000000000000003E-2</v>
      </c>
      <c r="H9" s="17">
        <v>0.57199999999999995</v>
      </c>
      <c r="I9" s="17">
        <v>0.47799999999999998</v>
      </c>
      <c r="J9" s="17"/>
      <c r="K9" s="17"/>
    </row>
    <row r="10" spans="1:14" ht="15.75" thickBot="1" x14ac:dyDescent="0.3">
      <c r="A10" s="114">
        <v>2018</v>
      </c>
      <c r="B10" s="18">
        <v>173</v>
      </c>
      <c r="C10" s="18">
        <v>22.7</v>
      </c>
      <c r="D10" s="19">
        <v>0.874</v>
      </c>
      <c r="E10" s="20">
        <v>0.747</v>
      </c>
      <c r="F10" s="20">
        <v>0.57999999999999996</v>
      </c>
      <c r="G10" s="21">
        <v>5.8000000000000003E-2</v>
      </c>
      <c r="H10" s="21">
        <v>0.48599999999999999</v>
      </c>
      <c r="I10" s="19"/>
      <c r="J10" s="19"/>
      <c r="K10" s="19"/>
    </row>
    <row r="11" spans="1:14" ht="15.75" thickBot="1" x14ac:dyDescent="0.3">
      <c r="A11" s="114">
        <v>2019</v>
      </c>
      <c r="B11" s="18">
        <v>166</v>
      </c>
      <c r="C11" s="18">
        <v>22.1</v>
      </c>
      <c r="D11" s="20">
        <v>0.86099999999999999</v>
      </c>
      <c r="E11" s="20">
        <v>0.72299999999999998</v>
      </c>
      <c r="F11" s="21">
        <v>0.61399999999999999</v>
      </c>
      <c r="G11" s="21"/>
      <c r="H11" s="21"/>
      <c r="I11" s="19"/>
      <c r="J11" s="19"/>
      <c r="K11" s="19"/>
    </row>
    <row r="12" spans="1:14" ht="15.75" thickBot="1" x14ac:dyDescent="0.3">
      <c r="A12" s="115">
        <v>2020</v>
      </c>
      <c r="B12" s="15">
        <v>144</v>
      </c>
      <c r="C12" s="15">
        <v>22.1</v>
      </c>
      <c r="D12" s="22">
        <v>0.92400000000000004</v>
      </c>
      <c r="E12" s="23">
        <v>0.68799999999999994</v>
      </c>
      <c r="F12" s="23"/>
      <c r="G12" s="23"/>
      <c r="H12" s="23"/>
      <c r="I12" s="23"/>
      <c r="J12" s="23"/>
      <c r="K12" s="23"/>
    </row>
    <row r="13" spans="1:14" ht="15.75" thickBot="1" x14ac:dyDescent="0.3">
      <c r="A13" s="114">
        <v>2021</v>
      </c>
      <c r="B13" s="18">
        <v>144</v>
      </c>
      <c r="C13" s="18">
        <v>20.9</v>
      </c>
      <c r="D13" s="21">
        <v>0.90972200000000003</v>
      </c>
      <c r="E13" s="8"/>
      <c r="F13" s="8"/>
      <c r="G13" s="8"/>
      <c r="H13" s="8"/>
      <c r="I13" s="8"/>
      <c r="J13" s="8"/>
      <c r="K13" s="8"/>
    </row>
  </sheetData>
  <hyperlinks>
    <hyperlink ref="G1" location="'Table of Contents'!A1" display="ToC" xr:uid="{00000000-0004-0000-11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
  <sheetViews>
    <sheetView workbookViewId="0">
      <selection sqref="A1:F1"/>
    </sheetView>
  </sheetViews>
  <sheetFormatPr defaultRowHeight="15" x14ac:dyDescent="0.25"/>
  <cols>
    <col min="2" max="2" width="28" bestFit="1" customWidth="1"/>
  </cols>
  <sheetData>
    <row r="1" spans="1:6" ht="21" x14ac:dyDescent="0.35">
      <c r="A1" s="120" t="s">
        <v>333</v>
      </c>
      <c r="B1" s="120"/>
      <c r="C1" s="120"/>
      <c r="D1" s="120"/>
      <c r="E1" s="120"/>
      <c r="F1" s="120"/>
    </row>
    <row r="3" spans="1:6" ht="18.75" x14ac:dyDescent="0.3">
      <c r="B3" s="32" t="s">
        <v>395</v>
      </c>
    </row>
    <row r="4" spans="1:6" x14ac:dyDescent="0.25">
      <c r="B4" s="86" t="s">
        <v>428</v>
      </c>
    </row>
    <row r="5" spans="1:6" x14ac:dyDescent="0.25">
      <c r="B5" s="86" t="s">
        <v>429</v>
      </c>
    </row>
    <row r="6" spans="1:6" x14ac:dyDescent="0.25">
      <c r="B6" s="86" t="s">
        <v>397</v>
      </c>
    </row>
    <row r="7" spans="1:6" x14ac:dyDescent="0.25">
      <c r="B7" s="86" t="s">
        <v>15</v>
      </c>
    </row>
    <row r="8" spans="1:6" x14ac:dyDescent="0.25">
      <c r="B8" s="86" t="s">
        <v>398</v>
      </c>
    </row>
    <row r="9" spans="1:6" x14ac:dyDescent="0.25">
      <c r="B9" s="86" t="s">
        <v>75</v>
      </c>
    </row>
    <row r="10" spans="1:6" x14ac:dyDescent="0.25">
      <c r="B10" s="86" t="s">
        <v>399</v>
      </c>
    </row>
    <row r="11" spans="1:6" x14ac:dyDescent="0.25">
      <c r="B11" s="86" t="s">
        <v>400</v>
      </c>
    </row>
    <row r="12" spans="1:6" x14ac:dyDescent="0.25">
      <c r="B12" s="86" t="s">
        <v>401</v>
      </c>
    </row>
    <row r="13" spans="1:6" x14ac:dyDescent="0.25">
      <c r="B13" s="86" t="s">
        <v>402</v>
      </c>
    </row>
    <row r="14" spans="1:6" x14ac:dyDescent="0.25">
      <c r="B14" s="86" t="s">
        <v>124</v>
      </c>
    </row>
    <row r="15" spans="1:6" x14ac:dyDescent="0.25">
      <c r="B15" s="86" t="s">
        <v>403</v>
      </c>
    </row>
    <row r="16" spans="1:6" x14ac:dyDescent="0.25">
      <c r="B16" s="86" t="s">
        <v>282</v>
      </c>
    </row>
    <row r="17" spans="2:2" x14ac:dyDescent="0.25">
      <c r="B17" s="86" t="s">
        <v>404</v>
      </c>
    </row>
    <row r="18" spans="2:2" x14ac:dyDescent="0.25">
      <c r="B18" s="86" t="s">
        <v>405</v>
      </c>
    </row>
    <row r="19" spans="2:2" x14ac:dyDescent="0.25">
      <c r="B19" s="86" t="s">
        <v>406</v>
      </c>
    </row>
    <row r="20" spans="2:2" x14ac:dyDescent="0.25">
      <c r="B20" s="86" t="s">
        <v>396</v>
      </c>
    </row>
    <row r="21" spans="2:2" x14ac:dyDescent="0.25">
      <c r="B21" s="86" t="s">
        <v>407</v>
      </c>
    </row>
    <row r="22" spans="2:2" x14ac:dyDescent="0.25">
      <c r="B22" s="86" t="s">
        <v>408</v>
      </c>
    </row>
    <row r="23" spans="2:2" x14ac:dyDescent="0.25">
      <c r="B23" s="86" t="s">
        <v>409</v>
      </c>
    </row>
    <row r="24" spans="2:2" x14ac:dyDescent="0.25">
      <c r="B24" s="86" t="s">
        <v>451</v>
      </c>
    </row>
    <row r="25" spans="2:2" x14ac:dyDescent="0.25">
      <c r="B25" s="86" t="s">
        <v>452</v>
      </c>
    </row>
    <row r="26" spans="2:2" x14ac:dyDescent="0.25">
      <c r="B26" s="86" t="s">
        <v>454</v>
      </c>
    </row>
    <row r="27" spans="2:2" x14ac:dyDescent="0.25">
      <c r="B27" s="86" t="s">
        <v>427</v>
      </c>
    </row>
  </sheetData>
  <mergeCells count="1">
    <mergeCell ref="A1:F1"/>
  </mergeCells>
  <hyperlinks>
    <hyperlink ref="B24" location="'Advanced Standing Count'!A1" display="Advanced Standing Count" xr:uid="{00000000-0004-0000-0100-000000000000}"/>
    <hyperlink ref="B23" location="'Masters Grad Maj'!A1" display="Masters Grad Maj" xr:uid="{00000000-0004-0000-0100-000001000000}"/>
    <hyperlink ref="B22" location="'Grad Hours by Major'!A1" display="Grad Hours by Major" xr:uid="{00000000-0004-0000-0100-000002000000}"/>
    <hyperlink ref="B21" location="'Grad Count by Major'!A1" display="Grad Count by Major" xr:uid="{00000000-0004-0000-0100-000003000000}"/>
    <hyperlink ref="B19" location="'Retention and Graduation, UG'!A1" display="Retention and Graduation, UG" xr:uid="{00000000-0004-0000-0100-000004000000}"/>
    <hyperlink ref="B18" location="'BAC Grad Maj'!A1" display="Bac Grad Maj" xr:uid="{00000000-0004-0000-0100-000005000000}"/>
    <hyperlink ref="B17" location="'Undergrad Count By Major'!A1" display="Undergrad Count by Major" xr:uid="{00000000-0004-0000-0100-000006000000}"/>
    <hyperlink ref="B16" location="International!A1" display="International" xr:uid="{00000000-0004-0000-0100-000007000000}"/>
    <hyperlink ref="B15" location="Geographic!A1" display="Geographic" xr:uid="{00000000-0004-0000-0100-000008000000}"/>
    <hyperlink ref="B14" location="Religion!A1" display="Religion" xr:uid="{00000000-0004-0000-0100-000009000000}"/>
    <hyperlink ref="B13" location="'Enroll Ethnic'!A1" display="Enroll Ethnic" xr:uid="{00000000-0004-0000-0100-00000A000000}"/>
    <hyperlink ref="B12" location="'Enroll Gender'!A1" display="Enroll Gender" xr:uid="{00000000-0004-0000-0100-00000B000000}"/>
    <hyperlink ref="B11" location="'Hist Fall Headcount'!A1" display="Hist Fall Headcount" xr:uid="{00000000-0004-0000-0100-00000C000000}"/>
    <hyperlink ref="B10" location="'Fall Headcount'!A1" display="Fall Headcount" xr:uid="{00000000-0004-0000-0100-00000D000000}"/>
    <hyperlink ref="B9" location="'Fall Enrollment'!A1" display="Fall Enrollment" xr:uid="{00000000-0004-0000-0100-00000E000000}"/>
    <hyperlink ref="B8" location="'New Geo'!A1" display="New Geo" xr:uid="{00000000-0004-0000-0100-00000F000000}"/>
    <hyperlink ref="B7" location="'HS Rank'!A1" display="HS Rank" xr:uid="{00000000-0004-0000-0100-000010000000}"/>
    <hyperlink ref="B6" location="'ACT Scores'!A1" display="ACT Scores" xr:uid="{00000000-0004-0000-0100-000011000000}"/>
    <hyperlink ref="B20" location="'TR Retention and Graduation'!A1" display="TR Retention and Graduation" xr:uid="{00000000-0004-0000-0100-000012000000}"/>
    <hyperlink ref="B5" location="'FR Matric'!A1" display="FR Matric" xr:uid="{00000000-0004-0000-0100-000013000000}"/>
    <hyperlink ref="B4" location="'TR Matric'!A1" display="TR Matric" xr:uid="{00000000-0004-0000-0100-000014000000}"/>
    <hyperlink ref="B27" location="Glossary!A1" display="Glossary" xr:uid="{00000000-0004-0000-0100-000015000000}"/>
    <hyperlink ref="B25" location="'Advanced Standing Hours'!A1" display="Advanced Standing Hours" xr:uid="{00000000-0004-0000-0100-000016000000}"/>
    <hyperlink ref="B26" location="'Advanced Standing Hours 2'!A1" display="Advanced Standing Hours 2" xr:uid="{00000000-0004-0000-0100-000017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13"/>
  <sheetViews>
    <sheetView workbookViewId="0">
      <selection activeCell="A4" sqref="A4"/>
    </sheetView>
  </sheetViews>
  <sheetFormatPr defaultRowHeight="15" x14ac:dyDescent="0.25"/>
  <sheetData>
    <row r="1" spans="1:10" ht="21" x14ac:dyDescent="0.35">
      <c r="A1" s="120" t="s">
        <v>333</v>
      </c>
      <c r="B1" s="120"/>
      <c r="C1" s="120"/>
      <c r="D1" s="120"/>
      <c r="E1" s="120"/>
      <c r="F1" s="120"/>
      <c r="G1" s="86" t="s">
        <v>433</v>
      </c>
    </row>
    <row r="2" spans="1:10" ht="18.75" x14ac:dyDescent="0.3">
      <c r="A2" s="151" t="s">
        <v>227</v>
      </c>
      <c r="B2" s="151"/>
      <c r="C2" s="151"/>
      <c r="D2" s="151"/>
      <c r="E2" s="151"/>
      <c r="F2" s="151"/>
      <c r="G2" s="151"/>
      <c r="H2" s="151"/>
      <c r="I2" s="151"/>
      <c r="J2" s="151"/>
    </row>
    <row r="3" spans="1:10" ht="19.5" thickBot="1" x14ac:dyDescent="0.35">
      <c r="A3" s="118"/>
      <c r="B3" s="118"/>
      <c r="C3" s="118"/>
      <c r="D3" s="118"/>
      <c r="E3" s="118"/>
      <c r="F3" s="118"/>
      <c r="G3" s="118"/>
      <c r="H3" s="118"/>
      <c r="I3" s="118"/>
      <c r="J3" s="118"/>
    </row>
    <row r="4" spans="1:10" ht="45.75" thickBot="1" x14ac:dyDescent="0.3">
      <c r="A4" s="116" t="s">
        <v>179</v>
      </c>
      <c r="B4" s="117" t="s">
        <v>97</v>
      </c>
      <c r="C4" s="117" t="s">
        <v>181</v>
      </c>
      <c r="D4" s="117" t="s">
        <v>225</v>
      </c>
      <c r="E4" s="117" t="s">
        <v>456</v>
      </c>
      <c r="F4" s="117" t="s">
        <v>226</v>
      </c>
      <c r="G4" s="117" t="s">
        <v>457</v>
      </c>
      <c r="H4" s="117" t="s">
        <v>182</v>
      </c>
      <c r="I4" s="117" t="s">
        <v>458</v>
      </c>
      <c r="J4" s="117" t="s">
        <v>183</v>
      </c>
    </row>
    <row r="5" spans="1:10" ht="15.75" thickBot="1" x14ac:dyDescent="0.3">
      <c r="A5" s="112">
        <v>2013</v>
      </c>
      <c r="B5" s="13">
        <v>149</v>
      </c>
      <c r="C5" s="14">
        <v>0.89400000000000002</v>
      </c>
      <c r="D5" s="14">
        <v>0</v>
      </c>
      <c r="E5" s="14">
        <v>0.73199999999999998</v>
      </c>
      <c r="F5" s="14">
        <v>0.27500000000000002</v>
      </c>
      <c r="G5" s="14">
        <v>0.38300000000000001</v>
      </c>
      <c r="H5" s="14">
        <v>0.48299999999999998</v>
      </c>
      <c r="I5" s="14">
        <v>0.114</v>
      </c>
      <c r="J5" s="14">
        <v>0.58399999999999996</v>
      </c>
    </row>
    <row r="6" spans="1:10" ht="15.75" thickBot="1" x14ac:dyDescent="0.3">
      <c r="A6" s="112">
        <v>2014</v>
      </c>
      <c r="B6" s="13">
        <v>129</v>
      </c>
      <c r="C6" s="14">
        <v>0.88400000000000001</v>
      </c>
      <c r="D6" s="14">
        <v>0</v>
      </c>
      <c r="E6" s="14">
        <v>0.72099999999999997</v>
      </c>
      <c r="F6" s="14">
        <v>0.34899999999999998</v>
      </c>
      <c r="G6" s="14">
        <v>0.45200000000000001</v>
      </c>
      <c r="H6" s="14">
        <v>0.57399999999999995</v>
      </c>
      <c r="I6" s="14">
        <v>8.5000000000000006E-2</v>
      </c>
      <c r="J6" s="14">
        <v>0.628</v>
      </c>
    </row>
    <row r="7" spans="1:10" ht="15.75" thickBot="1" x14ac:dyDescent="0.3">
      <c r="A7" s="112">
        <v>2015</v>
      </c>
      <c r="B7" s="13">
        <v>150</v>
      </c>
      <c r="C7" s="14">
        <v>0.86</v>
      </c>
      <c r="D7" s="14">
        <v>0</v>
      </c>
      <c r="E7" s="14">
        <v>0.76</v>
      </c>
      <c r="F7" s="14">
        <v>0.435</v>
      </c>
      <c r="G7" s="14">
        <v>0.26500000000000001</v>
      </c>
      <c r="H7" s="14">
        <v>0.59399999999999997</v>
      </c>
      <c r="I7" s="14">
        <v>0.02</v>
      </c>
      <c r="J7" s="14">
        <v>0.66</v>
      </c>
    </row>
    <row r="8" spans="1:10" ht="15.75" thickBot="1" x14ac:dyDescent="0.3">
      <c r="A8" s="112">
        <v>2016</v>
      </c>
      <c r="B8" s="13">
        <v>124</v>
      </c>
      <c r="C8" s="14">
        <v>0.88600000000000001</v>
      </c>
      <c r="D8" s="14">
        <v>0</v>
      </c>
      <c r="E8" s="14">
        <v>0.77200000000000002</v>
      </c>
      <c r="F8" s="14">
        <v>0.4</v>
      </c>
      <c r="G8" s="14">
        <v>0.33100000000000002</v>
      </c>
      <c r="H8" s="14">
        <v>0.60199999999999998</v>
      </c>
      <c r="I8" s="14">
        <v>9.1999999999999998E-2</v>
      </c>
      <c r="J8" s="14">
        <v>0.748</v>
      </c>
    </row>
    <row r="9" spans="1:10" ht="15.75" thickBot="1" x14ac:dyDescent="0.3">
      <c r="A9" s="111">
        <v>2017</v>
      </c>
      <c r="B9" s="28">
        <v>123</v>
      </c>
      <c r="C9" s="29">
        <v>0.89600000000000002</v>
      </c>
      <c r="D9" s="29">
        <v>0</v>
      </c>
      <c r="E9" s="29">
        <v>0.79200000000000004</v>
      </c>
      <c r="F9" s="29">
        <v>0.56100000000000005</v>
      </c>
      <c r="G9" s="29">
        <v>0.21299999999999999</v>
      </c>
      <c r="H9" s="29">
        <v>0.67700000000000005</v>
      </c>
      <c r="I9" s="29">
        <v>6.5000000000000002E-2</v>
      </c>
      <c r="J9" s="29">
        <v>0.754</v>
      </c>
    </row>
    <row r="10" spans="1:10" ht="15.75" thickBot="1" x14ac:dyDescent="0.3">
      <c r="A10" s="114">
        <v>2018</v>
      </c>
      <c r="B10" s="30">
        <v>134</v>
      </c>
      <c r="C10" s="19">
        <v>0.84599999999999997</v>
      </c>
      <c r="D10" s="20">
        <v>0</v>
      </c>
      <c r="E10" s="20">
        <v>0.77200000000000002</v>
      </c>
      <c r="F10" s="20">
        <v>0.41200000000000003</v>
      </c>
      <c r="G10" s="20">
        <v>0.27900000000000003</v>
      </c>
      <c r="H10" s="21">
        <v>0.63400000000000001</v>
      </c>
      <c r="I10" s="21">
        <v>0.09</v>
      </c>
      <c r="J10" s="21"/>
    </row>
    <row r="11" spans="1:10" ht="15.75" thickBot="1" x14ac:dyDescent="0.3">
      <c r="A11" s="114">
        <v>2019</v>
      </c>
      <c r="B11" s="30">
        <v>101</v>
      </c>
      <c r="C11" s="20">
        <v>0.84199999999999997</v>
      </c>
      <c r="D11" s="20">
        <v>0</v>
      </c>
      <c r="E11" s="20">
        <v>0.79200000000000004</v>
      </c>
      <c r="F11" s="21">
        <v>0.47</v>
      </c>
      <c r="G11" s="21">
        <v>0.24</v>
      </c>
      <c r="H11" s="21"/>
      <c r="I11" s="21"/>
      <c r="J11" s="21"/>
    </row>
    <row r="12" spans="1:10" ht="15.75" thickBot="1" x14ac:dyDescent="0.3">
      <c r="A12" s="114">
        <v>2020</v>
      </c>
      <c r="B12" s="30">
        <v>135</v>
      </c>
      <c r="C12" s="20">
        <v>0.90400000000000003</v>
      </c>
      <c r="D12" s="21">
        <v>1.4999999999999999E-2</v>
      </c>
      <c r="E12" s="21">
        <v>0.73299999999999998</v>
      </c>
      <c r="F12" s="21"/>
      <c r="G12" s="21"/>
      <c r="H12" s="21"/>
      <c r="I12" s="21"/>
      <c r="J12" s="21"/>
    </row>
    <row r="13" spans="1:10" ht="15.75" thickBot="1" x14ac:dyDescent="0.3">
      <c r="A13" s="114">
        <v>2021</v>
      </c>
      <c r="B13" s="30">
        <v>112</v>
      </c>
      <c r="C13" s="19">
        <v>0.875</v>
      </c>
      <c r="D13" s="31"/>
      <c r="E13" s="31"/>
      <c r="F13" s="31"/>
      <c r="G13" s="31"/>
      <c r="H13" s="31"/>
      <c r="I13" s="31"/>
      <c r="J13" s="31"/>
    </row>
  </sheetData>
  <mergeCells count="2">
    <mergeCell ref="A2:J2"/>
    <mergeCell ref="A1:F1"/>
  </mergeCells>
  <hyperlinks>
    <hyperlink ref="G1" location="'Table of Contents'!A1" display="ToC" xr:uid="{00000000-0004-0000-12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1"/>
  <sheetViews>
    <sheetView workbookViewId="0">
      <selection activeCell="P12" sqref="P12"/>
    </sheetView>
  </sheetViews>
  <sheetFormatPr defaultRowHeight="15" x14ac:dyDescent="0.25"/>
  <cols>
    <col min="1" max="1" width="22.85546875" bestFit="1" customWidth="1"/>
    <col min="11" max="11" width="9.7109375" bestFit="1" customWidth="1"/>
  </cols>
  <sheetData>
    <row r="1" spans="1:11" ht="21" x14ac:dyDescent="0.35">
      <c r="A1" s="45" t="s">
        <v>333</v>
      </c>
      <c r="B1" s="45"/>
      <c r="C1" s="45"/>
      <c r="D1" s="45"/>
      <c r="E1" s="45"/>
      <c r="F1" s="45"/>
      <c r="G1" s="86" t="s">
        <v>433</v>
      </c>
    </row>
    <row r="2" spans="1:11" ht="21" x14ac:dyDescent="0.35">
      <c r="A2" s="45" t="s">
        <v>349</v>
      </c>
      <c r="B2" s="45"/>
      <c r="C2" s="45"/>
      <c r="D2" s="45"/>
      <c r="E2" s="45"/>
      <c r="F2" s="45"/>
    </row>
    <row r="3" spans="1:11" ht="15.75" thickBot="1" x14ac:dyDescent="0.3"/>
    <row r="4" spans="1:11" ht="16.5" thickBot="1" x14ac:dyDescent="0.3">
      <c r="A4" s="67" t="s">
        <v>174</v>
      </c>
      <c r="B4" s="68">
        <v>2013</v>
      </c>
      <c r="C4" s="68">
        <v>2014</v>
      </c>
      <c r="D4" s="68">
        <v>2015</v>
      </c>
      <c r="E4" s="69">
        <v>2016</v>
      </c>
      <c r="F4" s="68">
        <v>2017</v>
      </c>
      <c r="G4" s="68">
        <v>2018</v>
      </c>
      <c r="H4" s="68">
        <v>2019</v>
      </c>
      <c r="I4" s="68">
        <v>2020</v>
      </c>
      <c r="J4" s="68">
        <v>2021</v>
      </c>
      <c r="K4" s="70" t="s">
        <v>173</v>
      </c>
    </row>
    <row r="5" spans="1:11" ht="15.75" thickBot="1" x14ac:dyDescent="0.3">
      <c r="A5" s="46" t="s">
        <v>0</v>
      </c>
      <c r="B5" s="8">
        <v>87</v>
      </c>
      <c r="C5" s="8">
        <v>96</v>
      </c>
      <c r="D5" s="8">
        <v>71</v>
      </c>
      <c r="E5" s="8">
        <v>53</v>
      </c>
      <c r="F5" s="8">
        <v>68</v>
      </c>
      <c r="G5" s="8">
        <v>75</v>
      </c>
      <c r="H5" s="8">
        <v>98</v>
      </c>
      <c r="I5" s="8">
        <v>72</v>
      </c>
      <c r="J5" s="8">
        <v>59</v>
      </c>
      <c r="K5" s="35">
        <f>J5/SUM($J$5:$J$11)</f>
        <v>0.12688172043010754</v>
      </c>
    </row>
    <row r="6" spans="1:11" ht="15.75" thickBot="1" x14ac:dyDescent="0.3">
      <c r="A6" s="46" t="s">
        <v>198</v>
      </c>
      <c r="B6" s="8">
        <v>509</v>
      </c>
      <c r="C6" s="8">
        <v>582</v>
      </c>
      <c r="D6" s="8">
        <v>483</v>
      </c>
      <c r="E6" s="8">
        <v>309</v>
      </c>
      <c r="F6" s="8">
        <v>273</v>
      </c>
      <c r="G6" s="8">
        <v>279</v>
      </c>
      <c r="H6" s="8">
        <v>212</v>
      </c>
      <c r="I6" s="8">
        <v>225</v>
      </c>
      <c r="J6" s="8">
        <v>218</v>
      </c>
      <c r="K6" s="35">
        <f t="shared" ref="K6:K11" si="0">J6/SUM($J$5:$J$11)</f>
        <v>0.46881720430107526</v>
      </c>
    </row>
    <row r="7" spans="1:11" ht="15.75" thickBot="1" x14ac:dyDescent="0.3">
      <c r="A7" s="46" t="s">
        <v>199</v>
      </c>
      <c r="B7" s="8">
        <v>76</v>
      </c>
      <c r="C7" s="8">
        <v>71</v>
      </c>
      <c r="D7" s="8">
        <v>75</v>
      </c>
      <c r="E7" s="8">
        <v>62</v>
      </c>
      <c r="F7" s="8">
        <v>66</v>
      </c>
      <c r="G7" s="8">
        <v>61</v>
      </c>
      <c r="H7" s="8">
        <v>51</v>
      </c>
      <c r="I7" s="8">
        <v>44</v>
      </c>
      <c r="J7" s="8">
        <v>44</v>
      </c>
      <c r="K7" s="35">
        <f t="shared" si="0"/>
        <v>9.4623655913978491E-2</v>
      </c>
    </row>
    <row r="8" spans="1:11" ht="15.75" thickBot="1" x14ac:dyDescent="0.3">
      <c r="A8" s="46" t="s">
        <v>168</v>
      </c>
      <c r="B8" s="8">
        <v>141</v>
      </c>
      <c r="C8" s="8">
        <v>141</v>
      </c>
      <c r="D8" s="8">
        <v>143</v>
      </c>
      <c r="E8" s="8">
        <v>145</v>
      </c>
      <c r="F8" s="8">
        <v>116</v>
      </c>
      <c r="G8" s="8">
        <v>104</v>
      </c>
      <c r="H8" s="8">
        <v>95</v>
      </c>
      <c r="I8" s="8">
        <v>88</v>
      </c>
      <c r="J8" s="8">
        <v>86</v>
      </c>
      <c r="K8" s="35">
        <f t="shared" si="0"/>
        <v>0.18494623655913978</v>
      </c>
    </row>
    <row r="9" spans="1:11" ht="15.75" thickBot="1" x14ac:dyDescent="0.3">
      <c r="A9" s="46" t="s">
        <v>200</v>
      </c>
      <c r="B9" s="8">
        <v>28</v>
      </c>
      <c r="C9" s="8">
        <v>19</v>
      </c>
      <c r="D9" s="8">
        <v>24</v>
      </c>
      <c r="E9" s="8">
        <v>29</v>
      </c>
      <c r="F9" s="8">
        <v>27</v>
      </c>
      <c r="G9" s="8">
        <v>28</v>
      </c>
      <c r="H9" s="8">
        <v>21</v>
      </c>
      <c r="I9" s="8">
        <v>23</v>
      </c>
      <c r="J9" s="8">
        <v>25</v>
      </c>
      <c r="K9" s="35">
        <f t="shared" si="0"/>
        <v>5.3763440860215055E-2</v>
      </c>
    </row>
    <row r="10" spans="1:11" ht="15.75" thickBot="1" x14ac:dyDescent="0.3">
      <c r="A10" s="46" t="s">
        <v>170</v>
      </c>
      <c r="B10" s="8">
        <v>6</v>
      </c>
      <c r="C10" s="8">
        <v>8</v>
      </c>
      <c r="D10" s="8">
        <v>10</v>
      </c>
      <c r="E10" s="8">
        <v>3</v>
      </c>
      <c r="F10" s="8">
        <v>10</v>
      </c>
      <c r="G10" s="8">
        <v>7</v>
      </c>
      <c r="H10" s="8">
        <v>8</v>
      </c>
      <c r="I10" s="8">
        <v>5</v>
      </c>
      <c r="J10" s="8">
        <v>8</v>
      </c>
      <c r="K10" s="35">
        <f t="shared" si="0"/>
        <v>1.7204301075268817E-2</v>
      </c>
    </row>
    <row r="11" spans="1:11" ht="15.75" thickBot="1" x14ac:dyDescent="0.3">
      <c r="A11" s="46" t="s">
        <v>172</v>
      </c>
      <c r="B11" s="8">
        <v>84</v>
      </c>
      <c r="C11" s="8">
        <v>1</v>
      </c>
      <c r="D11" s="8">
        <v>0</v>
      </c>
      <c r="E11" s="8">
        <v>10</v>
      </c>
      <c r="F11" s="8">
        <v>0</v>
      </c>
      <c r="G11" s="8">
        <v>51</v>
      </c>
      <c r="H11" s="8">
        <v>12</v>
      </c>
      <c r="I11" s="8">
        <v>18</v>
      </c>
      <c r="J11" s="8">
        <v>25</v>
      </c>
      <c r="K11" s="35">
        <f t="shared" si="0"/>
        <v>5.3763440860215055E-2</v>
      </c>
    </row>
  </sheetData>
  <hyperlinks>
    <hyperlink ref="G1" location="'Table of Contents'!A1" display="ToC" xr:uid="{00000000-0004-0000-13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2"/>
  <sheetViews>
    <sheetView workbookViewId="0">
      <selection activeCell="B7" sqref="B7"/>
    </sheetView>
  </sheetViews>
  <sheetFormatPr defaultRowHeight="15" x14ac:dyDescent="0.25"/>
  <cols>
    <col min="1" max="1" width="22.85546875" bestFit="1" customWidth="1"/>
    <col min="2" max="10" width="14.5703125" bestFit="1" customWidth="1"/>
    <col min="11" max="11" width="11.28515625" bestFit="1" customWidth="1"/>
  </cols>
  <sheetData>
    <row r="1" spans="1:11" ht="21" x14ac:dyDescent="0.35">
      <c r="A1" s="45" t="s">
        <v>333</v>
      </c>
      <c r="G1" s="86" t="s">
        <v>433</v>
      </c>
    </row>
    <row r="2" spans="1:11" ht="21" x14ac:dyDescent="0.35">
      <c r="A2" s="45" t="s">
        <v>350</v>
      </c>
    </row>
    <row r="3" spans="1:11" ht="15.75" thickBot="1" x14ac:dyDescent="0.3"/>
    <row r="4" spans="1:11" ht="15.75" thickBot="1" x14ac:dyDescent="0.3">
      <c r="A4" s="99" t="s">
        <v>174</v>
      </c>
      <c r="B4" s="99" t="s">
        <v>434</v>
      </c>
      <c r="C4" s="99" t="s">
        <v>435</v>
      </c>
      <c r="D4" s="99" t="s">
        <v>436</v>
      </c>
      <c r="E4" s="99" t="s">
        <v>437</v>
      </c>
      <c r="F4" s="99" t="s">
        <v>438</v>
      </c>
      <c r="G4" s="99" t="s">
        <v>439</v>
      </c>
      <c r="H4" s="99" t="s">
        <v>440</v>
      </c>
      <c r="I4" s="99" t="s">
        <v>441</v>
      </c>
      <c r="J4" s="99" t="s">
        <v>442</v>
      </c>
      <c r="K4" s="99" t="s">
        <v>383</v>
      </c>
    </row>
    <row r="5" spans="1:11" ht="15.75" thickBot="1" x14ac:dyDescent="0.3">
      <c r="A5" s="46" t="s">
        <v>0</v>
      </c>
      <c r="B5" s="84">
        <v>1597</v>
      </c>
      <c r="C5" s="84">
        <v>1757</v>
      </c>
      <c r="D5" s="84">
        <v>1181</v>
      </c>
      <c r="E5" s="84">
        <v>1174</v>
      </c>
      <c r="F5" s="84">
        <v>1465</v>
      </c>
      <c r="G5" s="84">
        <v>1512</v>
      </c>
      <c r="H5" s="84">
        <v>1443</v>
      </c>
      <c r="I5" s="84">
        <v>1221</v>
      </c>
      <c r="J5" s="84">
        <v>1152</v>
      </c>
      <c r="K5" s="84">
        <v>12502</v>
      </c>
    </row>
    <row r="6" spans="1:11" ht="15.75" thickBot="1" x14ac:dyDescent="0.3">
      <c r="A6" s="46" t="s">
        <v>198</v>
      </c>
      <c r="B6" s="84">
        <v>5183</v>
      </c>
      <c r="C6" s="84">
        <v>6278</v>
      </c>
      <c r="D6" s="84">
        <v>4921</v>
      </c>
      <c r="E6" s="84">
        <v>3696</v>
      </c>
      <c r="F6" s="84">
        <v>3094</v>
      </c>
      <c r="G6" s="84">
        <v>3040</v>
      </c>
      <c r="H6" s="84">
        <v>2133</v>
      </c>
      <c r="I6" s="84">
        <v>2139</v>
      </c>
      <c r="J6" s="84">
        <v>2464</v>
      </c>
      <c r="K6" s="84">
        <v>32948</v>
      </c>
    </row>
    <row r="7" spans="1:11" ht="15.75" thickBot="1" x14ac:dyDescent="0.3">
      <c r="A7" s="46" t="s">
        <v>199</v>
      </c>
      <c r="B7" s="84">
        <v>883</v>
      </c>
      <c r="C7" s="84">
        <v>497</v>
      </c>
      <c r="D7" s="84">
        <v>482</v>
      </c>
      <c r="E7" s="84">
        <v>353</v>
      </c>
      <c r="F7" s="84">
        <v>331</v>
      </c>
      <c r="G7" s="84">
        <v>241</v>
      </c>
      <c r="H7" s="84">
        <v>121</v>
      </c>
      <c r="I7" s="84">
        <v>169</v>
      </c>
      <c r="J7" s="84">
        <v>300</v>
      </c>
      <c r="K7" s="84">
        <v>3377</v>
      </c>
    </row>
    <row r="8" spans="1:11" ht="15.75" thickBot="1" x14ac:dyDescent="0.3">
      <c r="A8" s="46" t="s">
        <v>168</v>
      </c>
      <c r="B8" s="84">
        <v>1651</v>
      </c>
      <c r="C8" s="84">
        <v>1494</v>
      </c>
      <c r="D8" s="84">
        <v>1435</v>
      </c>
      <c r="E8" s="84">
        <v>1383</v>
      </c>
      <c r="F8" s="84">
        <v>1372</v>
      </c>
      <c r="G8" s="84">
        <v>1303</v>
      </c>
      <c r="H8" s="84">
        <v>1131</v>
      </c>
      <c r="I8" s="84">
        <v>1299</v>
      </c>
      <c r="J8" s="84">
        <v>1282</v>
      </c>
      <c r="K8" s="84">
        <v>12350</v>
      </c>
    </row>
    <row r="9" spans="1:11" ht="15.75" thickBot="1" x14ac:dyDescent="0.3">
      <c r="A9" s="46" t="s">
        <v>200</v>
      </c>
      <c r="B9" s="84">
        <v>3398</v>
      </c>
      <c r="C9" s="84">
        <v>3317</v>
      </c>
      <c r="D9" s="84">
        <v>3344</v>
      </c>
      <c r="E9" s="84">
        <v>3433</v>
      </c>
      <c r="F9" s="84">
        <v>2741</v>
      </c>
      <c r="G9" s="84">
        <v>2159</v>
      </c>
      <c r="H9" s="84">
        <v>2002</v>
      </c>
      <c r="I9" s="84">
        <v>1841</v>
      </c>
      <c r="J9" s="84">
        <v>1971</v>
      </c>
      <c r="K9" s="84">
        <v>24206</v>
      </c>
    </row>
    <row r="10" spans="1:11" ht="15.75" thickBot="1" x14ac:dyDescent="0.3">
      <c r="A10" s="46" t="s">
        <v>170</v>
      </c>
      <c r="B10" s="84">
        <v>321</v>
      </c>
      <c r="C10" s="84">
        <v>252</v>
      </c>
      <c r="D10" s="84">
        <v>318</v>
      </c>
      <c r="E10" s="84">
        <v>436</v>
      </c>
      <c r="F10" s="84">
        <v>395</v>
      </c>
      <c r="G10" s="84">
        <v>432</v>
      </c>
      <c r="H10" s="84">
        <v>330</v>
      </c>
      <c r="I10" s="84">
        <v>327</v>
      </c>
      <c r="J10" s="84">
        <v>349</v>
      </c>
      <c r="K10" s="84">
        <v>3160</v>
      </c>
    </row>
    <row r="11" spans="1:11" ht="15.75" thickBot="1" x14ac:dyDescent="0.3">
      <c r="A11" s="46" t="s">
        <v>172</v>
      </c>
      <c r="B11" s="84">
        <v>33</v>
      </c>
      <c r="C11" s="84">
        <v>81</v>
      </c>
      <c r="D11" s="84">
        <v>126</v>
      </c>
      <c r="E11" s="84">
        <v>39</v>
      </c>
      <c r="F11" s="84">
        <v>96</v>
      </c>
      <c r="G11" s="84">
        <v>69</v>
      </c>
      <c r="H11" s="84">
        <v>78</v>
      </c>
      <c r="I11" s="84">
        <v>54</v>
      </c>
      <c r="J11" s="84">
        <v>66</v>
      </c>
      <c r="K11" s="84">
        <v>642</v>
      </c>
    </row>
    <row r="12" spans="1:11" ht="15.75" thickBot="1" x14ac:dyDescent="0.3">
      <c r="A12" s="57" t="s">
        <v>383</v>
      </c>
      <c r="B12" s="95">
        <v>13066</v>
      </c>
      <c r="C12" s="95">
        <v>13676</v>
      </c>
      <c r="D12" s="95">
        <v>11807</v>
      </c>
      <c r="E12" s="95">
        <v>10514</v>
      </c>
      <c r="F12" s="95">
        <v>9494</v>
      </c>
      <c r="G12" s="95">
        <v>8756</v>
      </c>
      <c r="H12" s="95">
        <v>7238</v>
      </c>
      <c r="I12" s="95">
        <v>7050</v>
      </c>
      <c r="J12" s="95">
        <v>7584</v>
      </c>
      <c r="K12" s="95">
        <v>89185</v>
      </c>
    </row>
  </sheetData>
  <hyperlinks>
    <hyperlink ref="G1" location="'Table of Contents'!A1" display="ToC" xr:uid="{00000000-0004-0000-14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0"/>
  <sheetViews>
    <sheetView workbookViewId="0">
      <selection activeCell="B11" sqref="B11"/>
    </sheetView>
  </sheetViews>
  <sheetFormatPr defaultRowHeight="15" x14ac:dyDescent="0.25"/>
  <cols>
    <col min="1" max="1" width="22.85546875" bestFit="1" customWidth="1"/>
    <col min="2" max="11" width="9.7109375" bestFit="1" customWidth="1"/>
  </cols>
  <sheetData>
    <row r="1" spans="1:11" ht="21" x14ac:dyDescent="0.35">
      <c r="A1" s="45" t="s">
        <v>333</v>
      </c>
      <c r="G1" s="86" t="s">
        <v>433</v>
      </c>
    </row>
    <row r="2" spans="1:11" ht="21" x14ac:dyDescent="0.35">
      <c r="A2" s="45" t="s">
        <v>351</v>
      </c>
    </row>
    <row r="3" spans="1:11" ht="15.75" thickBot="1" x14ac:dyDescent="0.3"/>
    <row r="4" spans="1:11" ht="15.75" thickBot="1" x14ac:dyDescent="0.3">
      <c r="A4" s="99" t="s">
        <v>174</v>
      </c>
      <c r="B4" s="99" t="s">
        <v>188</v>
      </c>
      <c r="C4" s="99" t="s">
        <v>189</v>
      </c>
      <c r="D4" s="99" t="s">
        <v>190</v>
      </c>
      <c r="E4" s="99" t="s">
        <v>187</v>
      </c>
      <c r="F4" s="99" t="s">
        <v>191</v>
      </c>
      <c r="G4" s="99" t="s">
        <v>192</v>
      </c>
      <c r="H4" s="99" t="s">
        <v>193</v>
      </c>
      <c r="I4" s="99" t="s">
        <v>194</v>
      </c>
      <c r="J4" s="99" t="s">
        <v>195</v>
      </c>
      <c r="K4" s="99" t="s">
        <v>173</v>
      </c>
    </row>
    <row r="5" spans="1:11" ht="15.75" thickBot="1" x14ac:dyDescent="0.3">
      <c r="A5" s="46" t="s">
        <v>0</v>
      </c>
      <c r="B5" s="8">
        <v>38</v>
      </c>
      <c r="C5" s="8">
        <v>41</v>
      </c>
      <c r="D5" s="8">
        <v>57</v>
      </c>
      <c r="E5" s="8">
        <v>34</v>
      </c>
      <c r="F5" s="8">
        <v>31</v>
      </c>
      <c r="G5" s="8">
        <v>45</v>
      </c>
      <c r="H5" s="8">
        <v>28</v>
      </c>
      <c r="I5" s="8">
        <v>53</v>
      </c>
      <c r="J5" s="8">
        <v>19</v>
      </c>
      <c r="K5" s="35">
        <f>J5/SUM($J$5:$J$10)</f>
        <v>0.16814159292035399</v>
      </c>
    </row>
    <row r="6" spans="1:11" ht="15.75" thickBot="1" x14ac:dyDescent="0.3">
      <c r="A6" s="46" t="s">
        <v>198</v>
      </c>
      <c r="B6" s="8">
        <v>41</v>
      </c>
      <c r="C6" s="8">
        <v>91</v>
      </c>
      <c r="D6" s="8">
        <v>105</v>
      </c>
      <c r="E6" s="8">
        <v>85</v>
      </c>
      <c r="F6" s="8">
        <v>62</v>
      </c>
      <c r="G6" s="8">
        <v>68</v>
      </c>
      <c r="H6" s="8">
        <v>41</v>
      </c>
      <c r="I6" s="8">
        <v>35</v>
      </c>
      <c r="J6" s="8">
        <v>17</v>
      </c>
      <c r="K6" s="35">
        <f t="shared" ref="K6:K10" si="0">J6/SUM($J$5:$J$10)</f>
        <v>0.15044247787610621</v>
      </c>
    </row>
    <row r="7" spans="1:11" ht="15.75" thickBot="1" x14ac:dyDescent="0.3">
      <c r="A7" s="46" t="s">
        <v>199</v>
      </c>
      <c r="B7" s="8">
        <v>21</v>
      </c>
      <c r="C7" s="8">
        <v>25</v>
      </c>
      <c r="D7" s="8">
        <v>25</v>
      </c>
      <c r="E7" s="8">
        <v>23</v>
      </c>
      <c r="F7" s="8">
        <v>21</v>
      </c>
      <c r="G7" s="8">
        <v>23</v>
      </c>
      <c r="H7" s="8">
        <v>21</v>
      </c>
      <c r="I7" s="8">
        <v>19</v>
      </c>
      <c r="J7" s="8">
        <v>20</v>
      </c>
      <c r="K7" s="35">
        <f t="shared" si="0"/>
        <v>0.17699115044247787</v>
      </c>
    </row>
    <row r="8" spans="1:11" ht="15.75" thickBot="1" x14ac:dyDescent="0.3">
      <c r="A8" s="46" t="s">
        <v>168</v>
      </c>
      <c r="B8" s="8">
        <v>51</v>
      </c>
      <c r="C8" s="8">
        <v>63</v>
      </c>
      <c r="D8" s="8">
        <v>45</v>
      </c>
      <c r="E8" s="8">
        <v>86</v>
      </c>
      <c r="F8" s="8">
        <v>41</v>
      </c>
      <c r="G8" s="8">
        <v>46</v>
      </c>
      <c r="H8" s="8">
        <v>49</v>
      </c>
      <c r="I8" s="8">
        <v>33</v>
      </c>
      <c r="J8" s="8">
        <v>46</v>
      </c>
      <c r="K8" s="35">
        <f t="shared" si="0"/>
        <v>0.40707964601769914</v>
      </c>
    </row>
    <row r="9" spans="1:11" ht="15.75" thickBot="1" x14ac:dyDescent="0.3">
      <c r="A9" s="46" t="s">
        <v>200</v>
      </c>
      <c r="B9" s="8">
        <v>11</v>
      </c>
      <c r="C9" s="8">
        <v>10</v>
      </c>
      <c r="D9" s="8">
        <v>7</v>
      </c>
      <c r="E9" s="8">
        <v>12</v>
      </c>
      <c r="F9" s="8">
        <v>19</v>
      </c>
      <c r="G9" s="8">
        <v>12</v>
      </c>
      <c r="H9" s="8">
        <v>10</v>
      </c>
      <c r="I9" s="8">
        <v>8</v>
      </c>
      <c r="J9" s="8">
        <v>9</v>
      </c>
      <c r="K9" s="35">
        <f t="shared" si="0"/>
        <v>7.9646017699115043E-2</v>
      </c>
    </row>
    <row r="10" spans="1:11" ht="15.75" thickBot="1" x14ac:dyDescent="0.3">
      <c r="A10" s="46" t="s">
        <v>170</v>
      </c>
      <c r="B10" s="8">
        <v>4</v>
      </c>
      <c r="C10" s="8">
        <v>1</v>
      </c>
      <c r="D10" s="8">
        <v>0</v>
      </c>
      <c r="E10" s="8">
        <v>0</v>
      </c>
      <c r="F10" s="8">
        <v>4</v>
      </c>
      <c r="G10" s="8">
        <v>0</v>
      </c>
      <c r="H10" s="8">
        <v>1</v>
      </c>
      <c r="I10" s="8">
        <v>2</v>
      </c>
      <c r="J10" s="8">
        <v>2</v>
      </c>
      <c r="K10" s="35">
        <f t="shared" si="0"/>
        <v>1.7699115044247787E-2</v>
      </c>
    </row>
  </sheetData>
  <hyperlinks>
    <hyperlink ref="G1" location="'Table of Contents'!A1" display="ToC" xr:uid="{00000000-0004-0000-15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E76"/>
  <sheetViews>
    <sheetView topLeftCell="A3" workbookViewId="0">
      <selection activeCell="A4" sqref="A4"/>
    </sheetView>
  </sheetViews>
  <sheetFormatPr defaultRowHeight="15" x14ac:dyDescent="0.25"/>
  <cols>
    <col min="1" max="1" width="28.28515625" customWidth="1"/>
    <col min="2" max="10" width="14.5703125" bestFit="1" customWidth="1"/>
    <col min="18" max="18" width="11.140625" bestFit="1" customWidth="1"/>
  </cols>
  <sheetData>
    <row r="1" spans="1:10" ht="21" x14ac:dyDescent="0.35">
      <c r="A1" s="45" t="s">
        <v>333</v>
      </c>
      <c r="G1" s="86" t="s">
        <v>433</v>
      </c>
    </row>
    <row r="2" spans="1:10" ht="18.75" x14ac:dyDescent="0.3">
      <c r="A2" s="32" t="s">
        <v>382</v>
      </c>
    </row>
    <row r="3" spans="1:10" ht="18.75" x14ac:dyDescent="0.3">
      <c r="A3" s="32"/>
    </row>
    <row r="4" spans="1:10" ht="15.75" thickBot="1" x14ac:dyDescent="0.3">
      <c r="A4" s="56" t="s">
        <v>393</v>
      </c>
    </row>
    <row r="5" spans="1:10" ht="15.75" thickBot="1" x14ac:dyDescent="0.3">
      <c r="A5" s="98" t="s">
        <v>430</v>
      </c>
      <c r="B5" s="98" t="s">
        <v>434</v>
      </c>
      <c r="C5" s="98" t="s">
        <v>435</v>
      </c>
      <c r="D5" s="98" t="s">
        <v>436</v>
      </c>
      <c r="E5" s="98" t="s">
        <v>437</v>
      </c>
      <c r="F5" s="98" t="s">
        <v>438</v>
      </c>
      <c r="G5" s="98" t="s">
        <v>439</v>
      </c>
      <c r="H5" s="98" t="s">
        <v>440</v>
      </c>
      <c r="I5" s="98" t="s">
        <v>441</v>
      </c>
      <c r="J5" s="98" t="s">
        <v>442</v>
      </c>
    </row>
    <row r="6" spans="1:10" ht="15.75" thickBot="1" x14ac:dyDescent="0.3">
      <c r="A6" s="46" t="s">
        <v>431</v>
      </c>
      <c r="B6" s="8">
        <v>21</v>
      </c>
      <c r="C6" s="8">
        <v>5</v>
      </c>
      <c r="D6" s="8">
        <v>31</v>
      </c>
      <c r="E6" s="8">
        <v>53</v>
      </c>
      <c r="F6" s="8">
        <v>24</v>
      </c>
      <c r="G6" s="8">
        <v>23</v>
      </c>
      <c r="H6" s="8">
        <v>11</v>
      </c>
      <c r="I6" s="8">
        <v>7</v>
      </c>
      <c r="J6" s="8">
        <v>9</v>
      </c>
    </row>
    <row r="7" spans="1:10" ht="15.75" thickBot="1" x14ac:dyDescent="0.3">
      <c r="A7" s="46" t="s">
        <v>357</v>
      </c>
      <c r="B7" s="8">
        <v>91</v>
      </c>
      <c r="C7" s="8">
        <v>80</v>
      </c>
      <c r="D7" s="8">
        <v>146</v>
      </c>
      <c r="E7" s="8">
        <v>150</v>
      </c>
      <c r="F7" s="8">
        <v>134</v>
      </c>
      <c r="G7" s="8">
        <v>119</v>
      </c>
      <c r="H7" s="8">
        <v>84</v>
      </c>
      <c r="I7" s="8">
        <v>97</v>
      </c>
      <c r="J7" s="8">
        <v>59</v>
      </c>
    </row>
    <row r="8" spans="1:10" ht="15.75" thickBot="1" x14ac:dyDescent="0.3">
      <c r="A8" s="46" t="s">
        <v>358</v>
      </c>
      <c r="B8" s="8">
        <v>288</v>
      </c>
      <c r="C8" s="8">
        <v>271</v>
      </c>
      <c r="D8" s="8">
        <v>311</v>
      </c>
      <c r="E8" s="8">
        <v>350</v>
      </c>
      <c r="F8" s="8">
        <v>327</v>
      </c>
      <c r="G8" s="8">
        <v>292</v>
      </c>
      <c r="H8" s="8">
        <v>268</v>
      </c>
      <c r="I8" s="8">
        <v>262</v>
      </c>
      <c r="J8" s="8">
        <v>214</v>
      </c>
    </row>
    <row r="9" spans="1:10" ht="15.75" thickBot="1" x14ac:dyDescent="0.3">
      <c r="A9" s="46" t="s">
        <v>359</v>
      </c>
      <c r="B9" s="8">
        <v>0</v>
      </c>
      <c r="C9" s="8">
        <v>0</v>
      </c>
      <c r="D9" s="8">
        <v>0</v>
      </c>
      <c r="E9" s="8">
        <v>33</v>
      </c>
      <c r="F9" s="8">
        <v>59</v>
      </c>
      <c r="G9" s="8">
        <v>52</v>
      </c>
      <c r="H9" s="8">
        <v>51</v>
      </c>
      <c r="I9" s="8">
        <v>53</v>
      </c>
      <c r="J9" s="8">
        <v>37</v>
      </c>
    </row>
    <row r="10" spans="1:10" ht="15.75" thickBot="1" x14ac:dyDescent="0.3">
      <c r="A10" s="46" t="s">
        <v>360</v>
      </c>
      <c r="B10" s="8">
        <v>64</v>
      </c>
      <c r="C10" s="8">
        <v>64</v>
      </c>
      <c r="D10" s="8">
        <v>50</v>
      </c>
      <c r="E10" s="8">
        <v>32</v>
      </c>
      <c r="F10" s="8">
        <v>47</v>
      </c>
      <c r="G10" s="8">
        <v>35</v>
      </c>
      <c r="H10" s="8">
        <v>55</v>
      </c>
      <c r="I10" s="8">
        <v>49</v>
      </c>
      <c r="J10" s="8">
        <v>56</v>
      </c>
    </row>
    <row r="11" spans="1:10" ht="15.75" thickBot="1" x14ac:dyDescent="0.3">
      <c r="A11" s="46" t="s">
        <v>443</v>
      </c>
      <c r="B11" s="8">
        <v>0</v>
      </c>
      <c r="C11" s="8">
        <v>0</v>
      </c>
      <c r="D11" s="8">
        <v>5</v>
      </c>
      <c r="E11" s="8">
        <v>12</v>
      </c>
      <c r="F11" s="8">
        <v>0</v>
      </c>
      <c r="G11" s="8">
        <v>0</v>
      </c>
      <c r="H11" s="8">
        <v>0</v>
      </c>
      <c r="I11" s="8">
        <v>0</v>
      </c>
      <c r="J11" s="8">
        <v>0</v>
      </c>
    </row>
    <row r="12" spans="1:10" ht="15.75" thickBot="1" x14ac:dyDescent="0.3">
      <c r="A12" s="46" t="s">
        <v>361</v>
      </c>
      <c r="B12" s="8">
        <v>42</v>
      </c>
      <c r="C12" s="8">
        <v>43</v>
      </c>
      <c r="D12" s="8">
        <v>51</v>
      </c>
      <c r="E12" s="8">
        <v>52</v>
      </c>
      <c r="F12" s="8">
        <v>53</v>
      </c>
      <c r="G12" s="8">
        <v>56</v>
      </c>
      <c r="H12" s="8">
        <v>53</v>
      </c>
      <c r="I12" s="8">
        <v>48</v>
      </c>
      <c r="J12" s="8">
        <v>67</v>
      </c>
    </row>
    <row r="13" spans="1:10" ht="15.75" thickBot="1" x14ac:dyDescent="0.3">
      <c r="A13" s="46" t="s">
        <v>362</v>
      </c>
      <c r="B13" s="8">
        <v>152</v>
      </c>
      <c r="C13" s="8">
        <v>85</v>
      </c>
      <c r="D13" s="8">
        <v>94</v>
      </c>
      <c r="E13" s="8">
        <v>100</v>
      </c>
      <c r="F13" s="8">
        <v>95</v>
      </c>
      <c r="G13" s="8">
        <v>99</v>
      </c>
      <c r="H13" s="8">
        <v>97</v>
      </c>
      <c r="I13" s="8">
        <v>60</v>
      </c>
      <c r="J13" s="8">
        <v>74</v>
      </c>
    </row>
    <row r="14" spans="1:10" ht="15.75" thickBot="1" x14ac:dyDescent="0.3">
      <c r="A14" s="46" t="s">
        <v>444</v>
      </c>
      <c r="B14" s="8">
        <v>0</v>
      </c>
      <c r="C14" s="8">
        <v>0</v>
      </c>
      <c r="D14" s="8">
        <v>0</v>
      </c>
      <c r="E14" s="8">
        <v>2</v>
      </c>
      <c r="F14" s="8">
        <v>0</v>
      </c>
      <c r="G14" s="8">
        <v>0</v>
      </c>
      <c r="H14" s="8">
        <v>0</v>
      </c>
      <c r="I14" s="8">
        <v>0</v>
      </c>
      <c r="J14" s="8">
        <v>0</v>
      </c>
    </row>
    <row r="15" spans="1:10" ht="15.75" thickBot="1" x14ac:dyDescent="0.3">
      <c r="A15" s="46" t="s">
        <v>363</v>
      </c>
      <c r="B15" s="8">
        <v>43</v>
      </c>
      <c r="C15" s="8">
        <v>39</v>
      </c>
      <c r="D15" s="8">
        <v>57</v>
      </c>
      <c r="E15" s="8">
        <v>46</v>
      </c>
      <c r="F15" s="8">
        <v>45</v>
      </c>
      <c r="G15" s="8">
        <v>39</v>
      </c>
      <c r="H15" s="8">
        <v>39</v>
      </c>
      <c r="I15" s="8">
        <v>39</v>
      </c>
      <c r="J15" s="8">
        <v>43</v>
      </c>
    </row>
    <row r="16" spans="1:10" ht="15.75" thickBot="1" x14ac:dyDescent="0.3">
      <c r="A16" s="46" t="s">
        <v>364</v>
      </c>
      <c r="B16" s="8">
        <v>277</v>
      </c>
      <c r="C16" s="8">
        <v>259</v>
      </c>
      <c r="D16" s="8">
        <v>290</v>
      </c>
      <c r="E16" s="8">
        <v>316</v>
      </c>
      <c r="F16" s="8">
        <v>350</v>
      </c>
      <c r="G16" s="8">
        <v>391</v>
      </c>
      <c r="H16" s="8">
        <v>411</v>
      </c>
      <c r="I16" s="8">
        <v>278</v>
      </c>
      <c r="J16" s="8">
        <v>350</v>
      </c>
    </row>
    <row r="17" spans="1:10" ht="15.75" thickBot="1" x14ac:dyDescent="0.3">
      <c r="A17" s="46" t="s">
        <v>365</v>
      </c>
      <c r="B17" s="8">
        <v>198</v>
      </c>
      <c r="C17" s="8">
        <v>229</v>
      </c>
      <c r="D17" s="8">
        <v>236</v>
      </c>
      <c r="E17" s="8">
        <v>274</v>
      </c>
      <c r="F17" s="8">
        <v>287</v>
      </c>
      <c r="G17" s="8">
        <v>268</v>
      </c>
      <c r="H17" s="8">
        <v>273</v>
      </c>
      <c r="I17" s="8">
        <v>218</v>
      </c>
      <c r="J17" s="8">
        <v>236</v>
      </c>
    </row>
    <row r="18" spans="1:10" ht="15.75" thickBot="1" x14ac:dyDescent="0.3">
      <c r="A18" s="46" t="s">
        <v>366</v>
      </c>
      <c r="B18" s="8">
        <v>315</v>
      </c>
      <c r="C18" s="8">
        <v>272</v>
      </c>
      <c r="D18" s="8">
        <v>259</v>
      </c>
      <c r="E18" s="8">
        <v>254</v>
      </c>
      <c r="F18" s="8">
        <v>251</v>
      </c>
      <c r="G18" s="8">
        <v>206</v>
      </c>
      <c r="H18" s="8">
        <v>190</v>
      </c>
      <c r="I18" s="8">
        <v>229</v>
      </c>
      <c r="J18" s="8">
        <v>199</v>
      </c>
    </row>
    <row r="19" spans="1:10" ht="15.75" thickBot="1" x14ac:dyDescent="0.3">
      <c r="A19" s="46" t="s">
        <v>367</v>
      </c>
      <c r="B19" s="8">
        <v>6</v>
      </c>
      <c r="C19" s="8">
        <v>4</v>
      </c>
      <c r="D19" s="8">
        <v>15</v>
      </c>
      <c r="E19" s="8">
        <v>0</v>
      </c>
      <c r="F19" s="8">
        <v>0</v>
      </c>
      <c r="G19" s="8">
        <v>0</v>
      </c>
      <c r="H19" s="8">
        <v>0</v>
      </c>
      <c r="I19" s="8">
        <v>0</v>
      </c>
      <c r="J19" s="8">
        <v>0</v>
      </c>
    </row>
    <row r="20" spans="1:10" ht="15.75" thickBot="1" x14ac:dyDescent="0.3">
      <c r="A20" s="46" t="s">
        <v>368</v>
      </c>
      <c r="B20" s="8">
        <v>0</v>
      </c>
      <c r="C20" s="8">
        <v>0</v>
      </c>
      <c r="D20" s="8">
        <v>0</v>
      </c>
      <c r="E20" s="8">
        <v>0</v>
      </c>
      <c r="F20" s="8">
        <v>10</v>
      </c>
      <c r="G20" s="8">
        <v>30</v>
      </c>
      <c r="H20" s="8">
        <v>52</v>
      </c>
      <c r="I20" s="8">
        <v>77</v>
      </c>
      <c r="J20" s="8">
        <v>57</v>
      </c>
    </row>
    <row r="21" spans="1:10" ht="15.75" thickBot="1" x14ac:dyDescent="0.3">
      <c r="A21" s="46" t="s">
        <v>369</v>
      </c>
      <c r="B21" s="8">
        <v>316</v>
      </c>
      <c r="C21" s="8">
        <v>415</v>
      </c>
      <c r="D21" s="8">
        <v>431</v>
      </c>
      <c r="E21" s="8">
        <v>440</v>
      </c>
      <c r="F21" s="8">
        <v>465</v>
      </c>
      <c r="G21" s="8">
        <v>442</v>
      </c>
      <c r="H21" s="8">
        <v>366</v>
      </c>
      <c r="I21" s="8">
        <v>336</v>
      </c>
      <c r="J21" s="8">
        <v>339</v>
      </c>
    </row>
    <row r="22" spans="1:10" ht="15.75" thickBot="1" x14ac:dyDescent="0.3">
      <c r="A22" s="46" t="s">
        <v>370</v>
      </c>
      <c r="B22" s="8">
        <v>221</v>
      </c>
      <c r="C22" s="8">
        <v>281</v>
      </c>
      <c r="D22" s="8">
        <v>335</v>
      </c>
      <c r="E22" s="8">
        <v>326</v>
      </c>
      <c r="F22" s="8">
        <v>309</v>
      </c>
      <c r="G22" s="8">
        <v>341</v>
      </c>
      <c r="H22" s="8">
        <v>386</v>
      </c>
      <c r="I22" s="8">
        <v>350</v>
      </c>
      <c r="J22" s="8">
        <v>397</v>
      </c>
    </row>
    <row r="23" spans="1:10" ht="15.75" thickBot="1" x14ac:dyDescent="0.3">
      <c r="A23" s="46" t="s">
        <v>371</v>
      </c>
      <c r="B23" s="8">
        <v>0</v>
      </c>
      <c r="C23" s="8">
        <v>0</v>
      </c>
      <c r="D23" s="8">
        <v>0</v>
      </c>
      <c r="E23" s="8">
        <v>0</v>
      </c>
      <c r="F23" s="8">
        <v>0</v>
      </c>
      <c r="G23" s="8">
        <v>0</v>
      </c>
      <c r="H23" s="8">
        <v>13</v>
      </c>
      <c r="I23" s="8">
        <v>46</v>
      </c>
      <c r="J23" s="8">
        <v>69</v>
      </c>
    </row>
    <row r="24" spans="1:10" ht="15.75" thickBot="1" x14ac:dyDescent="0.3">
      <c r="A24" s="46" t="s">
        <v>372</v>
      </c>
      <c r="B24" s="8">
        <v>0</v>
      </c>
      <c r="C24" s="8">
        <v>0</v>
      </c>
      <c r="D24" s="8">
        <v>6</v>
      </c>
      <c r="E24" s="8">
        <v>2</v>
      </c>
      <c r="F24" s="8">
        <v>2</v>
      </c>
      <c r="G24" s="8">
        <v>1</v>
      </c>
      <c r="H24" s="8">
        <v>4</v>
      </c>
      <c r="I24" s="8">
        <v>0</v>
      </c>
      <c r="J24" s="8">
        <v>0</v>
      </c>
    </row>
    <row r="25" spans="1:10" ht="15.75" thickBot="1" x14ac:dyDescent="0.3">
      <c r="A25" s="46" t="s">
        <v>373</v>
      </c>
      <c r="B25" s="8">
        <v>5</v>
      </c>
      <c r="C25" s="8">
        <v>3</v>
      </c>
      <c r="D25" s="8">
        <v>3</v>
      </c>
      <c r="E25" s="8">
        <v>0</v>
      </c>
      <c r="F25" s="8">
        <v>0</v>
      </c>
      <c r="G25" s="8">
        <v>0</v>
      </c>
      <c r="H25" s="8">
        <v>0</v>
      </c>
      <c r="I25" s="8">
        <v>0</v>
      </c>
      <c r="J25" s="8">
        <v>0</v>
      </c>
    </row>
    <row r="26" spans="1:10" ht="15.75" thickBot="1" x14ac:dyDescent="0.3">
      <c r="A26" s="46" t="s">
        <v>374</v>
      </c>
      <c r="B26" s="8">
        <v>7</v>
      </c>
      <c r="C26" s="8">
        <v>20</v>
      </c>
      <c r="D26" s="8">
        <v>4</v>
      </c>
      <c r="E26" s="8">
        <v>8</v>
      </c>
      <c r="F26" s="8">
        <v>3</v>
      </c>
      <c r="G26" s="8">
        <v>22</v>
      </c>
      <c r="H26" s="8">
        <v>35</v>
      </c>
      <c r="I26" s="8">
        <v>29</v>
      </c>
      <c r="J26" s="8">
        <v>10</v>
      </c>
    </row>
    <row r="27" spans="1:10" ht="15.75" thickBot="1" x14ac:dyDescent="0.3">
      <c r="A27" s="46" t="s">
        <v>445</v>
      </c>
      <c r="B27" s="8">
        <v>0</v>
      </c>
      <c r="C27" s="8">
        <v>0</v>
      </c>
      <c r="D27" s="8">
        <v>0</v>
      </c>
      <c r="E27" s="8">
        <v>0</v>
      </c>
      <c r="F27" s="8">
        <v>0</v>
      </c>
      <c r="G27" s="8">
        <v>0</v>
      </c>
      <c r="H27" s="8">
        <v>0</v>
      </c>
      <c r="I27" s="8">
        <v>1</v>
      </c>
      <c r="J27" s="8">
        <v>0</v>
      </c>
    </row>
    <row r="28" spans="1:10" ht="15.75" thickBot="1" x14ac:dyDescent="0.3">
      <c r="A28" s="46" t="s">
        <v>375</v>
      </c>
      <c r="B28" s="8">
        <v>160</v>
      </c>
      <c r="C28" s="8">
        <v>172</v>
      </c>
      <c r="D28" s="8">
        <v>190</v>
      </c>
      <c r="E28" s="8">
        <v>173</v>
      </c>
      <c r="F28" s="8">
        <v>185</v>
      </c>
      <c r="G28" s="8">
        <v>198</v>
      </c>
      <c r="H28" s="8">
        <v>189</v>
      </c>
      <c r="I28" s="8">
        <v>159</v>
      </c>
      <c r="J28" s="8">
        <v>190</v>
      </c>
    </row>
    <row r="29" spans="1:10" ht="15.75" thickBot="1" x14ac:dyDescent="0.3">
      <c r="A29" s="46" t="s">
        <v>376</v>
      </c>
      <c r="B29" s="8">
        <v>184</v>
      </c>
      <c r="C29" s="8">
        <v>196</v>
      </c>
      <c r="D29" s="8">
        <v>213</v>
      </c>
      <c r="E29" s="8">
        <v>171</v>
      </c>
      <c r="F29" s="8">
        <v>196</v>
      </c>
      <c r="G29" s="8">
        <v>183</v>
      </c>
      <c r="H29" s="8">
        <v>211</v>
      </c>
      <c r="I29" s="8">
        <v>150</v>
      </c>
      <c r="J29" s="8">
        <v>169</v>
      </c>
    </row>
    <row r="30" spans="1:10" ht="15.75" thickBot="1" x14ac:dyDescent="0.3">
      <c r="A30" s="46" t="s">
        <v>377</v>
      </c>
      <c r="B30" s="8">
        <v>11</v>
      </c>
      <c r="C30" s="8">
        <v>39</v>
      </c>
      <c r="D30" s="8">
        <v>32</v>
      </c>
      <c r="E30" s="8">
        <v>29</v>
      </c>
      <c r="F30" s="8">
        <v>53</v>
      </c>
      <c r="G30" s="8">
        <v>49</v>
      </c>
      <c r="H30" s="8">
        <v>59</v>
      </c>
      <c r="I30" s="8">
        <v>138</v>
      </c>
      <c r="J30" s="8">
        <v>48</v>
      </c>
    </row>
    <row r="31" spans="1:10" ht="15.75" thickBot="1" x14ac:dyDescent="0.3">
      <c r="A31" s="46" t="s">
        <v>378</v>
      </c>
      <c r="B31" s="8">
        <v>165</v>
      </c>
      <c r="C31" s="8">
        <v>175</v>
      </c>
      <c r="D31" s="8">
        <v>202</v>
      </c>
      <c r="E31" s="8">
        <v>203</v>
      </c>
      <c r="F31" s="8">
        <v>149</v>
      </c>
      <c r="G31" s="8">
        <v>209</v>
      </c>
      <c r="H31" s="8">
        <v>284</v>
      </c>
      <c r="I31" s="8">
        <v>248</v>
      </c>
      <c r="J31" s="8">
        <v>242</v>
      </c>
    </row>
    <row r="32" spans="1:10" ht="15.75" thickBot="1" x14ac:dyDescent="0.3">
      <c r="A32" s="46" t="s">
        <v>446</v>
      </c>
      <c r="B32" s="8">
        <v>0</v>
      </c>
      <c r="C32" s="8">
        <v>0</v>
      </c>
      <c r="D32" s="8">
        <v>0</v>
      </c>
      <c r="E32" s="8">
        <v>40</v>
      </c>
      <c r="F32" s="8">
        <v>0</v>
      </c>
      <c r="G32" s="8">
        <v>0</v>
      </c>
      <c r="H32" s="8">
        <v>0</v>
      </c>
      <c r="I32" s="8">
        <v>0</v>
      </c>
      <c r="J32" s="8">
        <v>0</v>
      </c>
    </row>
    <row r="33" spans="1:10" ht="15.75" thickBot="1" x14ac:dyDescent="0.3">
      <c r="A33" s="46" t="s">
        <v>379</v>
      </c>
      <c r="B33" s="8">
        <v>169</v>
      </c>
      <c r="C33" s="8">
        <v>248</v>
      </c>
      <c r="D33" s="8">
        <v>227</v>
      </c>
      <c r="E33" s="8">
        <v>214</v>
      </c>
      <c r="F33" s="8">
        <v>218</v>
      </c>
      <c r="G33" s="8">
        <v>200</v>
      </c>
      <c r="H33" s="8">
        <v>242</v>
      </c>
      <c r="I33" s="8">
        <v>106</v>
      </c>
      <c r="J33" s="8">
        <v>90</v>
      </c>
    </row>
    <row r="34" spans="1:10" ht="15.75" thickBot="1" x14ac:dyDescent="0.3">
      <c r="A34" s="46" t="s">
        <v>380</v>
      </c>
      <c r="B34" s="8">
        <v>15</v>
      </c>
      <c r="C34" s="8">
        <v>31</v>
      </c>
      <c r="D34" s="8">
        <v>45</v>
      </c>
      <c r="E34" s="8">
        <v>40</v>
      </c>
      <c r="F34" s="8">
        <v>14</v>
      </c>
      <c r="G34" s="8">
        <v>24</v>
      </c>
      <c r="H34" s="8">
        <v>26</v>
      </c>
      <c r="I34" s="8">
        <v>8</v>
      </c>
      <c r="J34" s="8">
        <v>15</v>
      </c>
    </row>
    <row r="35" spans="1:10" ht="15.75" thickBot="1" x14ac:dyDescent="0.3">
      <c r="A35" s="46" t="s">
        <v>381</v>
      </c>
      <c r="B35" s="8">
        <v>0</v>
      </c>
      <c r="C35" s="8">
        <v>20</v>
      </c>
      <c r="D35" s="8">
        <v>19</v>
      </c>
      <c r="E35" s="8">
        <v>23</v>
      </c>
      <c r="F35" s="8">
        <v>54</v>
      </c>
      <c r="G35" s="8">
        <v>32</v>
      </c>
      <c r="H35" s="8">
        <v>60</v>
      </c>
      <c r="I35" s="8">
        <v>36</v>
      </c>
      <c r="J35" s="8">
        <v>30</v>
      </c>
    </row>
    <row r="36" spans="1:10" ht="15.75" thickBot="1" x14ac:dyDescent="0.3">
      <c r="A36" s="46" t="s">
        <v>432</v>
      </c>
      <c r="B36" s="8">
        <v>10</v>
      </c>
      <c r="C36" s="8">
        <v>2</v>
      </c>
      <c r="D36" s="8">
        <v>5</v>
      </c>
      <c r="E36" s="8">
        <v>0</v>
      </c>
      <c r="F36" s="8">
        <v>0</v>
      </c>
      <c r="G36" s="8">
        <v>0</v>
      </c>
      <c r="H36" s="8">
        <v>0</v>
      </c>
      <c r="I36" s="8">
        <v>0</v>
      </c>
      <c r="J36" s="8">
        <v>0</v>
      </c>
    </row>
    <row r="38" spans="1:10" x14ac:dyDescent="0.25">
      <c r="A38" s="85" t="s">
        <v>394</v>
      </c>
    </row>
    <row r="40" spans="1:10" ht="15.75" thickBot="1" x14ac:dyDescent="0.3">
      <c r="A40" s="56" t="s">
        <v>327</v>
      </c>
    </row>
    <row r="41" spans="1:10" ht="15.75" thickBot="1" x14ac:dyDescent="0.3">
      <c r="A41" s="46"/>
      <c r="B41" s="93" t="s">
        <v>434</v>
      </c>
      <c r="C41" s="93" t="s">
        <v>435</v>
      </c>
      <c r="D41" s="93" t="s">
        <v>436</v>
      </c>
      <c r="E41" s="93" t="s">
        <v>437</v>
      </c>
      <c r="F41" s="93" t="s">
        <v>438</v>
      </c>
      <c r="G41" s="93" t="s">
        <v>439</v>
      </c>
      <c r="H41" s="93" t="s">
        <v>440</v>
      </c>
      <c r="I41" s="93" t="s">
        <v>441</v>
      </c>
      <c r="J41" s="93" t="s">
        <v>442</v>
      </c>
    </row>
    <row r="42" spans="1:10" ht="15.75" thickBot="1" x14ac:dyDescent="0.3">
      <c r="A42" s="46" t="s">
        <v>431</v>
      </c>
      <c r="B42" s="8"/>
      <c r="C42" s="35">
        <f t="shared" ref="C42:J42" si="0">IF(B6=0,"",(C6-B6)/B6)</f>
        <v>-0.76190476190476186</v>
      </c>
      <c r="D42" s="35">
        <f t="shared" si="0"/>
        <v>5.2</v>
      </c>
      <c r="E42" s="35">
        <f t="shared" si="0"/>
        <v>0.70967741935483875</v>
      </c>
      <c r="F42" s="35">
        <f t="shared" si="0"/>
        <v>-0.54716981132075471</v>
      </c>
      <c r="G42" s="35">
        <f t="shared" si="0"/>
        <v>-4.1666666666666664E-2</v>
      </c>
      <c r="H42" s="35">
        <f t="shared" si="0"/>
        <v>-0.52173913043478259</v>
      </c>
      <c r="I42" s="35">
        <f t="shared" si="0"/>
        <v>-0.36363636363636365</v>
      </c>
      <c r="J42" s="35">
        <f t="shared" si="0"/>
        <v>0.2857142857142857</v>
      </c>
    </row>
    <row r="43" spans="1:10" ht="15.75" thickBot="1" x14ac:dyDescent="0.3">
      <c r="A43" s="46" t="s">
        <v>357</v>
      </c>
      <c r="B43" s="8"/>
      <c r="C43" s="35">
        <f t="shared" ref="C43:J43" si="1">IF(B7=0,"",(C7-B7)/B7)</f>
        <v>-0.12087912087912088</v>
      </c>
      <c r="D43" s="35">
        <f t="shared" si="1"/>
        <v>0.82499999999999996</v>
      </c>
      <c r="E43" s="35">
        <f t="shared" si="1"/>
        <v>2.7397260273972601E-2</v>
      </c>
      <c r="F43" s="35">
        <f t="shared" si="1"/>
        <v>-0.10666666666666667</v>
      </c>
      <c r="G43" s="35">
        <f t="shared" si="1"/>
        <v>-0.11194029850746269</v>
      </c>
      <c r="H43" s="35">
        <f t="shared" si="1"/>
        <v>-0.29411764705882354</v>
      </c>
      <c r="I43" s="35">
        <f t="shared" si="1"/>
        <v>0.15476190476190477</v>
      </c>
      <c r="J43" s="35">
        <f t="shared" si="1"/>
        <v>-0.39175257731958762</v>
      </c>
    </row>
    <row r="44" spans="1:10" ht="15.75" thickBot="1" x14ac:dyDescent="0.3">
      <c r="A44" s="46" t="s">
        <v>358</v>
      </c>
      <c r="B44" s="8"/>
      <c r="C44" s="35">
        <f t="shared" ref="C44:J44" si="2">IF(B8=0,"",(C8-B8)/B8)</f>
        <v>-5.9027777777777776E-2</v>
      </c>
      <c r="D44" s="35">
        <f t="shared" si="2"/>
        <v>0.14760147601476015</v>
      </c>
      <c r="E44" s="35">
        <f t="shared" si="2"/>
        <v>0.12540192926045016</v>
      </c>
      <c r="F44" s="35">
        <f t="shared" si="2"/>
        <v>-6.5714285714285711E-2</v>
      </c>
      <c r="G44" s="35">
        <f t="shared" si="2"/>
        <v>-0.10703363914373089</v>
      </c>
      <c r="H44" s="35">
        <f t="shared" si="2"/>
        <v>-8.2191780821917804E-2</v>
      </c>
      <c r="I44" s="35">
        <f t="shared" si="2"/>
        <v>-2.2388059701492536E-2</v>
      </c>
      <c r="J44" s="35">
        <f t="shared" si="2"/>
        <v>-0.18320610687022901</v>
      </c>
    </row>
    <row r="45" spans="1:10" ht="15.75" thickBot="1" x14ac:dyDescent="0.3">
      <c r="A45" s="46" t="s">
        <v>359</v>
      </c>
      <c r="B45" s="8"/>
      <c r="C45" s="35" t="str">
        <f t="shared" ref="C45:J45" si="3">IF(B9=0,"",(C9-B9)/B9)</f>
        <v/>
      </c>
      <c r="D45" s="35" t="str">
        <f t="shared" si="3"/>
        <v/>
      </c>
      <c r="E45" s="35" t="str">
        <f t="shared" si="3"/>
        <v/>
      </c>
      <c r="F45" s="35">
        <f t="shared" si="3"/>
        <v>0.78787878787878785</v>
      </c>
      <c r="G45" s="35">
        <f t="shared" si="3"/>
        <v>-0.11864406779661017</v>
      </c>
      <c r="H45" s="35">
        <f t="shared" si="3"/>
        <v>-1.9230769230769232E-2</v>
      </c>
      <c r="I45" s="35">
        <f t="shared" si="3"/>
        <v>3.9215686274509803E-2</v>
      </c>
      <c r="J45" s="35">
        <f t="shared" si="3"/>
        <v>-0.30188679245283018</v>
      </c>
    </row>
    <row r="46" spans="1:10" ht="15.75" thickBot="1" x14ac:dyDescent="0.3">
      <c r="A46" s="46" t="s">
        <v>360</v>
      </c>
      <c r="B46" s="8"/>
      <c r="C46" s="35">
        <f t="shared" ref="C46:J46" si="4">IF(B10=0,"",(C10-B10)/B10)</f>
        <v>0</v>
      </c>
      <c r="D46" s="35">
        <f t="shared" si="4"/>
        <v>-0.21875</v>
      </c>
      <c r="E46" s="35">
        <f t="shared" si="4"/>
        <v>-0.36</v>
      </c>
      <c r="F46" s="35">
        <f t="shared" si="4"/>
        <v>0.46875</v>
      </c>
      <c r="G46" s="35">
        <f t="shared" si="4"/>
        <v>-0.25531914893617019</v>
      </c>
      <c r="H46" s="35">
        <f t="shared" si="4"/>
        <v>0.5714285714285714</v>
      </c>
      <c r="I46" s="35">
        <f t="shared" si="4"/>
        <v>-0.10909090909090909</v>
      </c>
      <c r="J46" s="35">
        <f t="shared" si="4"/>
        <v>0.14285714285714285</v>
      </c>
    </row>
    <row r="47" spans="1:10" ht="15.75" thickBot="1" x14ac:dyDescent="0.3">
      <c r="A47" s="46" t="s">
        <v>443</v>
      </c>
      <c r="B47" s="8"/>
      <c r="C47" s="35" t="str">
        <f t="shared" ref="C47:J47" si="5">IF(B11=0,"",(C11-B11)/B11)</f>
        <v/>
      </c>
      <c r="D47" s="35" t="str">
        <f t="shared" si="5"/>
        <v/>
      </c>
      <c r="E47" s="35">
        <f t="shared" si="5"/>
        <v>1.4</v>
      </c>
      <c r="F47" s="35">
        <f t="shared" si="5"/>
        <v>-1</v>
      </c>
      <c r="G47" s="35" t="str">
        <f t="shared" si="5"/>
        <v/>
      </c>
      <c r="H47" s="35" t="str">
        <f t="shared" si="5"/>
        <v/>
      </c>
      <c r="I47" s="35" t="str">
        <f t="shared" si="5"/>
        <v/>
      </c>
      <c r="J47" s="35" t="str">
        <f t="shared" si="5"/>
        <v/>
      </c>
    </row>
    <row r="48" spans="1:10" ht="15.75" thickBot="1" x14ac:dyDescent="0.3">
      <c r="A48" s="46" t="s">
        <v>361</v>
      </c>
      <c r="B48" s="8"/>
      <c r="C48" s="35">
        <f t="shared" ref="C48:J48" si="6">IF(B12=0,"",(C12-B12)/B12)</f>
        <v>2.3809523809523808E-2</v>
      </c>
      <c r="D48" s="35">
        <f t="shared" si="6"/>
        <v>0.18604651162790697</v>
      </c>
      <c r="E48" s="35">
        <f t="shared" si="6"/>
        <v>1.9607843137254902E-2</v>
      </c>
      <c r="F48" s="35">
        <f t="shared" si="6"/>
        <v>1.9230769230769232E-2</v>
      </c>
      <c r="G48" s="35">
        <f t="shared" si="6"/>
        <v>5.6603773584905662E-2</v>
      </c>
      <c r="H48" s="35">
        <f t="shared" si="6"/>
        <v>-5.3571428571428568E-2</v>
      </c>
      <c r="I48" s="35">
        <f t="shared" si="6"/>
        <v>-9.4339622641509441E-2</v>
      </c>
      <c r="J48" s="35">
        <f t="shared" si="6"/>
        <v>0.39583333333333331</v>
      </c>
    </row>
    <row r="49" spans="1:10" ht="15.75" thickBot="1" x14ac:dyDescent="0.3">
      <c r="A49" s="46" t="s">
        <v>362</v>
      </c>
      <c r="B49" s="8"/>
      <c r="C49" s="35">
        <f t="shared" ref="C49:J49" si="7">IF(B13=0,"",(C13-B13)/B13)</f>
        <v>-0.44078947368421051</v>
      </c>
      <c r="D49" s="35">
        <f t="shared" si="7"/>
        <v>0.10588235294117647</v>
      </c>
      <c r="E49" s="35">
        <f t="shared" si="7"/>
        <v>6.3829787234042548E-2</v>
      </c>
      <c r="F49" s="35">
        <f t="shared" si="7"/>
        <v>-0.05</v>
      </c>
      <c r="G49" s="35">
        <f t="shared" si="7"/>
        <v>4.2105263157894736E-2</v>
      </c>
      <c r="H49" s="35">
        <f t="shared" si="7"/>
        <v>-2.0202020202020204E-2</v>
      </c>
      <c r="I49" s="35">
        <f t="shared" si="7"/>
        <v>-0.38144329896907214</v>
      </c>
      <c r="J49" s="35">
        <f t="shared" si="7"/>
        <v>0.23333333333333334</v>
      </c>
    </row>
    <row r="50" spans="1:10" ht="15.75" thickBot="1" x14ac:dyDescent="0.3">
      <c r="A50" s="46" t="s">
        <v>444</v>
      </c>
      <c r="B50" s="8"/>
      <c r="C50" s="35" t="str">
        <f t="shared" ref="C50:J50" si="8">IF(B14=0,"",(C14-B14)/B14)</f>
        <v/>
      </c>
      <c r="D50" s="35" t="str">
        <f t="shared" si="8"/>
        <v/>
      </c>
      <c r="E50" s="35" t="str">
        <f t="shared" si="8"/>
        <v/>
      </c>
      <c r="F50" s="35">
        <f t="shared" si="8"/>
        <v>-1</v>
      </c>
      <c r="G50" s="35" t="str">
        <f t="shared" si="8"/>
        <v/>
      </c>
      <c r="H50" s="35" t="str">
        <f t="shared" si="8"/>
        <v/>
      </c>
      <c r="I50" s="35" t="str">
        <f t="shared" si="8"/>
        <v/>
      </c>
      <c r="J50" s="35" t="str">
        <f t="shared" si="8"/>
        <v/>
      </c>
    </row>
    <row r="51" spans="1:10" ht="15.75" thickBot="1" x14ac:dyDescent="0.3">
      <c r="A51" s="46" t="s">
        <v>363</v>
      </c>
      <c r="B51" s="8"/>
      <c r="C51" s="35">
        <f t="shared" ref="C51:J51" si="9">IF(B15=0,"",(C15-B15)/B15)</f>
        <v>-9.3023255813953487E-2</v>
      </c>
      <c r="D51" s="35">
        <f t="shared" si="9"/>
        <v>0.46153846153846156</v>
      </c>
      <c r="E51" s="35">
        <f t="shared" si="9"/>
        <v>-0.19298245614035087</v>
      </c>
      <c r="F51" s="35">
        <f t="shared" si="9"/>
        <v>-2.1739130434782608E-2</v>
      </c>
      <c r="G51" s="35">
        <f t="shared" si="9"/>
        <v>-0.13333333333333333</v>
      </c>
      <c r="H51" s="35">
        <f t="shared" si="9"/>
        <v>0</v>
      </c>
      <c r="I51" s="35">
        <f t="shared" si="9"/>
        <v>0</v>
      </c>
      <c r="J51" s="35">
        <f t="shared" si="9"/>
        <v>0.10256410256410256</v>
      </c>
    </row>
    <row r="52" spans="1:10" ht="15.75" thickBot="1" x14ac:dyDescent="0.3">
      <c r="A52" s="46" t="s">
        <v>364</v>
      </c>
      <c r="B52" s="8"/>
      <c r="C52" s="35">
        <f t="shared" ref="C52:J52" si="10">IF(B16=0,"",(C16-B16)/B16)</f>
        <v>-6.4981949458483748E-2</v>
      </c>
      <c r="D52" s="35">
        <f t="shared" si="10"/>
        <v>0.11969111969111969</v>
      </c>
      <c r="E52" s="35">
        <f t="shared" si="10"/>
        <v>8.9655172413793102E-2</v>
      </c>
      <c r="F52" s="35">
        <f t="shared" si="10"/>
        <v>0.10759493670886076</v>
      </c>
      <c r="G52" s="35">
        <f t="shared" si="10"/>
        <v>0.11714285714285715</v>
      </c>
      <c r="H52" s="35">
        <f t="shared" si="10"/>
        <v>5.1150895140664961E-2</v>
      </c>
      <c r="I52" s="35">
        <f t="shared" si="10"/>
        <v>-0.32360097323600973</v>
      </c>
      <c r="J52" s="35">
        <f t="shared" si="10"/>
        <v>0.25899280575539568</v>
      </c>
    </row>
    <row r="53" spans="1:10" ht="15.75" thickBot="1" x14ac:dyDescent="0.3">
      <c r="A53" s="46" t="s">
        <v>365</v>
      </c>
      <c r="B53" s="8"/>
      <c r="C53" s="35">
        <f t="shared" ref="C53:J53" si="11">IF(B17=0,"",(C17-B17)/B17)</f>
        <v>0.15656565656565657</v>
      </c>
      <c r="D53" s="35">
        <f t="shared" si="11"/>
        <v>3.0567685589519649E-2</v>
      </c>
      <c r="E53" s="35">
        <f t="shared" si="11"/>
        <v>0.16101694915254236</v>
      </c>
      <c r="F53" s="35">
        <f t="shared" si="11"/>
        <v>4.7445255474452552E-2</v>
      </c>
      <c r="G53" s="35">
        <f t="shared" si="11"/>
        <v>-6.6202090592334492E-2</v>
      </c>
      <c r="H53" s="35">
        <f t="shared" si="11"/>
        <v>1.8656716417910446E-2</v>
      </c>
      <c r="I53" s="35">
        <f t="shared" si="11"/>
        <v>-0.20146520146520147</v>
      </c>
      <c r="J53" s="35">
        <f t="shared" si="11"/>
        <v>8.2568807339449546E-2</v>
      </c>
    </row>
    <row r="54" spans="1:10" ht="15.75" thickBot="1" x14ac:dyDescent="0.3">
      <c r="A54" s="46" t="s">
        <v>366</v>
      </c>
      <c r="B54" s="8"/>
      <c r="C54" s="35">
        <f t="shared" ref="C54:J54" si="12">IF(B18=0,"",(C18-B18)/B18)</f>
        <v>-0.13650793650793649</v>
      </c>
      <c r="D54" s="35">
        <f t="shared" si="12"/>
        <v>-4.779411764705882E-2</v>
      </c>
      <c r="E54" s="35">
        <f t="shared" si="12"/>
        <v>-1.9305019305019305E-2</v>
      </c>
      <c r="F54" s="35">
        <f t="shared" si="12"/>
        <v>-1.1811023622047244E-2</v>
      </c>
      <c r="G54" s="35">
        <f t="shared" si="12"/>
        <v>-0.17928286852589642</v>
      </c>
      <c r="H54" s="35">
        <f t="shared" si="12"/>
        <v>-7.7669902912621352E-2</v>
      </c>
      <c r="I54" s="35">
        <f t="shared" si="12"/>
        <v>0.20526315789473684</v>
      </c>
      <c r="J54" s="35">
        <f t="shared" si="12"/>
        <v>-0.13100436681222707</v>
      </c>
    </row>
    <row r="55" spans="1:10" ht="15.75" thickBot="1" x14ac:dyDescent="0.3">
      <c r="A55" s="46" t="s">
        <v>367</v>
      </c>
      <c r="B55" s="8"/>
      <c r="C55" s="35">
        <f t="shared" ref="C55:J55" si="13">IF(B19=0,"",(C19-B19)/B19)</f>
        <v>-0.33333333333333331</v>
      </c>
      <c r="D55" s="35">
        <f t="shared" si="13"/>
        <v>2.75</v>
      </c>
      <c r="E55" s="35">
        <f t="shared" si="13"/>
        <v>-1</v>
      </c>
      <c r="F55" s="35" t="str">
        <f t="shared" si="13"/>
        <v/>
      </c>
      <c r="G55" s="35" t="str">
        <f t="shared" si="13"/>
        <v/>
      </c>
      <c r="H55" s="35" t="str">
        <f t="shared" si="13"/>
        <v/>
      </c>
      <c r="I55" s="35" t="str">
        <f t="shared" si="13"/>
        <v/>
      </c>
      <c r="J55" s="35" t="str">
        <f t="shared" si="13"/>
        <v/>
      </c>
    </row>
    <row r="56" spans="1:10" ht="15.75" thickBot="1" x14ac:dyDescent="0.3">
      <c r="A56" s="46" t="s">
        <v>368</v>
      </c>
      <c r="B56" s="8"/>
      <c r="C56" s="35" t="str">
        <f t="shared" ref="C56:J56" si="14">IF(B20=0,"",(C20-B20)/B20)</f>
        <v/>
      </c>
      <c r="D56" s="35" t="str">
        <f t="shared" si="14"/>
        <v/>
      </c>
      <c r="E56" s="35" t="str">
        <f t="shared" si="14"/>
        <v/>
      </c>
      <c r="F56" s="35" t="str">
        <f t="shared" si="14"/>
        <v/>
      </c>
      <c r="G56" s="35">
        <f t="shared" si="14"/>
        <v>2</v>
      </c>
      <c r="H56" s="35">
        <f t="shared" si="14"/>
        <v>0.73333333333333328</v>
      </c>
      <c r="I56" s="35">
        <f t="shared" si="14"/>
        <v>0.48076923076923078</v>
      </c>
      <c r="J56" s="35">
        <f t="shared" si="14"/>
        <v>-0.25974025974025972</v>
      </c>
    </row>
    <row r="57" spans="1:10" ht="15.75" thickBot="1" x14ac:dyDescent="0.3">
      <c r="A57" s="46" t="s">
        <v>369</v>
      </c>
      <c r="B57" s="8"/>
      <c r="C57" s="35">
        <f t="shared" ref="C57:J57" si="15">IF(B21=0,"",(C21-B21)/B21)</f>
        <v>0.31329113924050633</v>
      </c>
      <c r="D57" s="35">
        <f t="shared" si="15"/>
        <v>3.8554216867469883E-2</v>
      </c>
      <c r="E57" s="35">
        <f t="shared" si="15"/>
        <v>2.0881670533642691E-2</v>
      </c>
      <c r="F57" s="35">
        <f t="shared" si="15"/>
        <v>5.6818181818181816E-2</v>
      </c>
      <c r="G57" s="35">
        <f t="shared" si="15"/>
        <v>-4.9462365591397849E-2</v>
      </c>
      <c r="H57" s="35">
        <f t="shared" si="15"/>
        <v>-0.17194570135746606</v>
      </c>
      <c r="I57" s="35">
        <f t="shared" si="15"/>
        <v>-8.1967213114754092E-2</v>
      </c>
      <c r="J57" s="35">
        <f t="shared" si="15"/>
        <v>8.9285714285714281E-3</v>
      </c>
    </row>
    <row r="58" spans="1:10" ht="15.75" thickBot="1" x14ac:dyDescent="0.3">
      <c r="A58" s="46" t="s">
        <v>370</v>
      </c>
      <c r="B58" s="8"/>
      <c r="C58" s="35">
        <f t="shared" ref="C58:J58" si="16">IF(B22=0,"",(C22-B22)/B22)</f>
        <v>0.27149321266968324</v>
      </c>
      <c r="D58" s="35">
        <f t="shared" si="16"/>
        <v>0.19217081850533807</v>
      </c>
      <c r="E58" s="35">
        <f t="shared" si="16"/>
        <v>-2.6865671641791045E-2</v>
      </c>
      <c r="F58" s="35">
        <f t="shared" si="16"/>
        <v>-5.2147239263803678E-2</v>
      </c>
      <c r="G58" s="35">
        <f t="shared" si="16"/>
        <v>0.10355987055016182</v>
      </c>
      <c r="H58" s="35">
        <f t="shared" si="16"/>
        <v>0.13196480938416422</v>
      </c>
      <c r="I58" s="35">
        <f t="shared" si="16"/>
        <v>-9.3264248704663211E-2</v>
      </c>
      <c r="J58" s="35">
        <f t="shared" si="16"/>
        <v>0.13428571428571429</v>
      </c>
    </row>
    <row r="59" spans="1:10" ht="15.75" thickBot="1" x14ac:dyDescent="0.3">
      <c r="A59" s="46" t="s">
        <v>371</v>
      </c>
      <c r="B59" s="8"/>
      <c r="C59" s="35" t="str">
        <f t="shared" ref="C59:J59" si="17">IF(B23=0,"",(C23-B23)/B23)</f>
        <v/>
      </c>
      <c r="D59" s="35" t="str">
        <f t="shared" si="17"/>
        <v/>
      </c>
      <c r="E59" s="35" t="str">
        <f t="shared" si="17"/>
        <v/>
      </c>
      <c r="F59" s="35" t="str">
        <f t="shared" si="17"/>
        <v/>
      </c>
      <c r="G59" s="35" t="str">
        <f t="shared" si="17"/>
        <v/>
      </c>
      <c r="H59" s="35" t="str">
        <f t="shared" si="17"/>
        <v/>
      </c>
      <c r="I59" s="35">
        <f t="shared" si="17"/>
        <v>2.5384615384615383</v>
      </c>
      <c r="J59" s="35">
        <f t="shared" si="17"/>
        <v>0.5</v>
      </c>
    </row>
    <row r="60" spans="1:10" ht="15.75" thickBot="1" x14ac:dyDescent="0.3">
      <c r="A60" s="46" t="s">
        <v>372</v>
      </c>
      <c r="B60" s="8"/>
      <c r="C60" s="35" t="str">
        <f t="shared" ref="C60:J60" si="18">IF(B24=0,"",(C24-B24)/B24)</f>
        <v/>
      </c>
      <c r="D60" s="35" t="str">
        <f t="shared" si="18"/>
        <v/>
      </c>
      <c r="E60" s="35">
        <f t="shared" si="18"/>
        <v>-0.66666666666666663</v>
      </c>
      <c r="F60" s="35">
        <f t="shared" si="18"/>
        <v>0</v>
      </c>
      <c r="G60" s="35">
        <f t="shared" si="18"/>
        <v>-0.5</v>
      </c>
      <c r="H60" s="35">
        <f t="shared" si="18"/>
        <v>3</v>
      </c>
      <c r="I60" s="35">
        <f t="shared" si="18"/>
        <v>-1</v>
      </c>
      <c r="J60" s="35" t="str">
        <f t="shared" si="18"/>
        <v/>
      </c>
    </row>
    <row r="61" spans="1:10" ht="15.75" thickBot="1" x14ac:dyDescent="0.3">
      <c r="A61" s="46" t="s">
        <v>373</v>
      </c>
      <c r="B61" s="8"/>
      <c r="C61" s="35">
        <f t="shared" ref="C61:J61" si="19">IF(B25=0,"",(C25-B25)/B25)</f>
        <v>-0.4</v>
      </c>
      <c r="D61" s="35">
        <f t="shared" si="19"/>
        <v>0</v>
      </c>
      <c r="E61" s="35">
        <f t="shared" si="19"/>
        <v>-1</v>
      </c>
      <c r="F61" s="35" t="str">
        <f t="shared" si="19"/>
        <v/>
      </c>
      <c r="G61" s="35" t="str">
        <f t="shared" si="19"/>
        <v/>
      </c>
      <c r="H61" s="35" t="str">
        <f t="shared" si="19"/>
        <v/>
      </c>
      <c r="I61" s="35" t="str">
        <f t="shared" si="19"/>
        <v/>
      </c>
      <c r="J61" s="35" t="str">
        <f t="shared" si="19"/>
        <v/>
      </c>
    </row>
    <row r="62" spans="1:10" ht="15.75" thickBot="1" x14ac:dyDescent="0.3">
      <c r="A62" s="46" t="s">
        <v>374</v>
      </c>
      <c r="B62" s="8"/>
      <c r="C62" s="35">
        <f t="shared" ref="C62:J62" si="20">IF(B26=0,"",(C26-B26)/B26)</f>
        <v>1.8571428571428572</v>
      </c>
      <c r="D62" s="35">
        <f t="shared" si="20"/>
        <v>-0.8</v>
      </c>
      <c r="E62" s="35">
        <f t="shared" si="20"/>
        <v>1</v>
      </c>
      <c r="F62" s="35">
        <f t="shared" si="20"/>
        <v>-0.625</v>
      </c>
      <c r="G62" s="35">
        <f t="shared" si="20"/>
        <v>6.333333333333333</v>
      </c>
      <c r="H62" s="35">
        <f t="shared" si="20"/>
        <v>0.59090909090909094</v>
      </c>
      <c r="I62" s="35">
        <f t="shared" si="20"/>
        <v>-0.17142857142857143</v>
      </c>
      <c r="J62" s="35">
        <f t="shared" si="20"/>
        <v>-0.65517241379310343</v>
      </c>
    </row>
    <row r="63" spans="1:10" ht="15.75" thickBot="1" x14ac:dyDescent="0.3">
      <c r="A63" s="46" t="s">
        <v>445</v>
      </c>
      <c r="B63" s="8"/>
      <c r="C63" s="35" t="str">
        <f t="shared" ref="C63:J63" si="21">IF(B27=0,"",(C27-B27)/B27)</f>
        <v/>
      </c>
      <c r="D63" s="35" t="str">
        <f t="shared" si="21"/>
        <v/>
      </c>
      <c r="E63" s="35" t="str">
        <f t="shared" si="21"/>
        <v/>
      </c>
      <c r="F63" s="35" t="str">
        <f t="shared" si="21"/>
        <v/>
      </c>
      <c r="G63" s="35" t="str">
        <f t="shared" si="21"/>
        <v/>
      </c>
      <c r="H63" s="35" t="str">
        <f t="shared" si="21"/>
        <v/>
      </c>
      <c r="I63" s="35" t="str">
        <f t="shared" si="21"/>
        <v/>
      </c>
      <c r="J63" s="35">
        <f t="shared" si="21"/>
        <v>-1</v>
      </c>
    </row>
    <row r="64" spans="1:10" ht="15.75" thickBot="1" x14ac:dyDescent="0.3">
      <c r="A64" s="46" t="s">
        <v>375</v>
      </c>
      <c r="B64" s="8"/>
      <c r="C64" s="35">
        <f t="shared" ref="C64:J64" si="22">IF(B28=0,"",(C28-B28)/B28)</f>
        <v>7.4999999999999997E-2</v>
      </c>
      <c r="D64" s="35">
        <f t="shared" si="22"/>
        <v>0.10465116279069768</v>
      </c>
      <c r="E64" s="35">
        <f t="shared" si="22"/>
        <v>-8.9473684210526316E-2</v>
      </c>
      <c r="F64" s="35">
        <f t="shared" si="22"/>
        <v>6.9364161849710976E-2</v>
      </c>
      <c r="G64" s="35">
        <f t="shared" si="22"/>
        <v>7.0270270270270274E-2</v>
      </c>
      <c r="H64" s="35">
        <f t="shared" si="22"/>
        <v>-4.5454545454545456E-2</v>
      </c>
      <c r="I64" s="35">
        <f t="shared" si="22"/>
        <v>-0.15873015873015872</v>
      </c>
      <c r="J64" s="35">
        <f t="shared" si="22"/>
        <v>0.19496855345911951</v>
      </c>
    </row>
    <row r="65" spans="1:31" ht="15.75" thickBot="1" x14ac:dyDescent="0.3">
      <c r="A65" s="46" t="s">
        <v>376</v>
      </c>
      <c r="B65" s="8"/>
      <c r="C65" s="35">
        <f t="shared" ref="C65:J65" si="23">IF(B29=0,"",(C29-B29)/B29)</f>
        <v>6.5217391304347824E-2</v>
      </c>
      <c r="D65" s="35">
        <f t="shared" si="23"/>
        <v>8.673469387755102E-2</v>
      </c>
      <c r="E65" s="35">
        <f t="shared" si="23"/>
        <v>-0.19718309859154928</v>
      </c>
      <c r="F65" s="35">
        <f t="shared" si="23"/>
        <v>0.14619883040935672</v>
      </c>
      <c r="G65" s="35">
        <f t="shared" si="23"/>
        <v>-6.6326530612244902E-2</v>
      </c>
      <c r="H65" s="35">
        <f t="shared" si="23"/>
        <v>0.15300546448087432</v>
      </c>
      <c r="I65" s="35">
        <f t="shared" si="23"/>
        <v>-0.2890995260663507</v>
      </c>
      <c r="J65" s="35">
        <f t="shared" si="23"/>
        <v>0.12666666666666668</v>
      </c>
    </row>
    <row r="66" spans="1:31" ht="15.75" thickBot="1" x14ac:dyDescent="0.3">
      <c r="A66" s="46" t="s">
        <v>377</v>
      </c>
      <c r="B66" s="8"/>
      <c r="C66" s="35">
        <f t="shared" ref="C66:J66" si="24">IF(B30=0,"",(C30-B30)/B30)</f>
        <v>2.5454545454545454</v>
      </c>
      <c r="D66" s="35">
        <f t="shared" si="24"/>
        <v>-0.17948717948717949</v>
      </c>
      <c r="E66" s="35">
        <f t="shared" si="24"/>
        <v>-9.375E-2</v>
      </c>
      <c r="F66" s="35">
        <f t="shared" si="24"/>
        <v>0.82758620689655171</v>
      </c>
      <c r="G66" s="35">
        <f t="shared" si="24"/>
        <v>-7.5471698113207544E-2</v>
      </c>
      <c r="H66" s="35">
        <f t="shared" si="24"/>
        <v>0.20408163265306123</v>
      </c>
      <c r="I66" s="35">
        <f t="shared" si="24"/>
        <v>1.3389830508474576</v>
      </c>
      <c r="J66" s="35">
        <f t="shared" si="24"/>
        <v>-0.65217391304347827</v>
      </c>
    </row>
    <row r="67" spans="1:31" ht="15.75" thickBot="1" x14ac:dyDescent="0.3">
      <c r="A67" s="46" t="s">
        <v>378</v>
      </c>
      <c r="B67" s="8"/>
      <c r="C67" s="35">
        <f t="shared" ref="C67:J67" si="25">IF(B31=0,"",(C31-B31)/B31)</f>
        <v>6.0606060606060608E-2</v>
      </c>
      <c r="D67" s="35">
        <f t="shared" si="25"/>
        <v>0.15428571428571428</v>
      </c>
      <c r="E67" s="35">
        <f t="shared" si="25"/>
        <v>4.9504950495049506E-3</v>
      </c>
      <c r="F67" s="35">
        <f t="shared" si="25"/>
        <v>-0.26600985221674878</v>
      </c>
      <c r="G67" s="35">
        <f t="shared" si="25"/>
        <v>0.40268456375838924</v>
      </c>
      <c r="H67" s="35">
        <f t="shared" si="25"/>
        <v>0.35885167464114831</v>
      </c>
      <c r="I67" s="35">
        <f t="shared" si="25"/>
        <v>-0.12676056338028169</v>
      </c>
      <c r="J67" s="35">
        <f t="shared" si="25"/>
        <v>-2.4193548387096774E-2</v>
      </c>
    </row>
    <row r="68" spans="1:31" ht="15.75" thickBot="1" x14ac:dyDescent="0.3">
      <c r="A68" s="46" t="s">
        <v>446</v>
      </c>
      <c r="B68" s="8"/>
      <c r="C68" s="35" t="str">
        <f t="shared" ref="C68:J68" si="26">IF(B32=0,"",(C32-B32)/B32)</f>
        <v/>
      </c>
      <c r="D68" s="35" t="str">
        <f t="shared" si="26"/>
        <v/>
      </c>
      <c r="E68" s="35" t="str">
        <f t="shared" si="26"/>
        <v/>
      </c>
      <c r="F68" s="35">
        <f t="shared" si="26"/>
        <v>-1</v>
      </c>
      <c r="G68" s="35" t="str">
        <f t="shared" si="26"/>
        <v/>
      </c>
      <c r="H68" s="35" t="str">
        <f t="shared" si="26"/>
        <v/>
      </c>
      <c r="I68" s="35" t="str">
        <f t="shared" si="26"/>
        <v/>
      </c>
      <c r="J68" s="35" t="str">
        <f t="shared" si="26"/>
        <v/>
      </c>
    </row>
    <row r="69" spans="1:31" ht="15.75" thickBot="1" x14ac:dyDescent="0.3">
      <c r="A69" s="46" t="s">
        <v>379</v>
      </c>
      <c r="B69" s="8"/>
      <c r="C69" s="35">
        <f t="shared" ref="C69:J69" si="27">IF(B33=0,"",(C33-B33)/B33)</f>
        <v>0.46745562130177515</v>
      </c>
      <c r="D69" s="35">
        <f t="shared" si="27"/>
        <v>-8.4677419354838704E-2</v>
      </c>
      <c r="E69" s="35">
        <f t="shared" si="27"/>
        <v>-5.7268722466960353E-2</v>
      </c>
      <c r="F69" s="35">
        <f t="shared" si="27"/>
        <v>1.8691588785046728E-2</v>
      </c>
      <c r="G69" s="35">
        <f t="shared" si="27"/>
        <v>-8.2568807339449546E-2</v>
      </c>
      <c r="H69" s="35">
        <f t="shared" si="27"/>
        <v>0.21</v>
      </c>
      <c r="I69" s="35">
        <f t="shared" si="27"/>
        <v>-0.56198347107438018</v>
      </c>
      <c r="J69" s="35">
        <f t="shared" si="27"/>
        <v>-0.15094339622641509</v>
      </c>
      <c r="U69" s="75"/>
      <c r="V69" s="76"/>
      <c r="W69" s="76"/>
      <c r="X69" s="76"/>
      <c r="Y69" s="76"/>
      <c r="Z69" s="76"/>
      <c r="AA69" s="76"/>
      <c r="AB69" s="76"/>
      <c r="AC69" s="76"/>
      <c r="AD69" s="76"/>
      <c r="AE69" s="76"/>
    </row>
    <row r="70" spans="1:31" ht="15.75" thickBot="1" x14ac:dyDescent="0.3">
      <c r="A70" s="46" t="s">
        <v>380</v>
      </c>
      <c r="B70" s="8"/>
      <c r="C70" s="35">
        <f t="shared" ref="C70:J70" si="28">IF(B34=0,"",(C34-B34)/B34)</f>
        <v>1.0666666666666667</v>
      </c>
      <c r="D70" s="35">
        <f t="shared" si="28"/>
        <v>0.45161290322580644</v>
      </c>
      <c r="E70" s="35">
        <f t="shared" si="28"/>
        <v>-0.1111111111111111</v>
      </c>
      <c r="F70" s="35">
        <f t="shared" si="28"/>
        <v>-0.65</v>
      </c>
      <c r="G70" s="35">
        <f t="shared" si="28"/>
        <v>0.7142857142857143</v>
      </c>
      <c r="H70" s="35">
        <f t="shared" si="28"/>
        <v>8.3333333333333329E-2</v>
      </c>
      <c r="I70" s="35">
        <f t="shared" si="28"/>
        <v>-0.69230769230769229</v>
      </c>
      <c r="J70" s="35">
        <f t="shared" si="28"/>
        <v>0.875</v>
      </c>
      <c r="U70" s="77"/>
      <c r="V70" s="78"/>
      <c r="W70" s="78"/>
      <c r="X70" s="78"/>
      <c r="Y70" s="78"/>
      <c r="Z70" s="78"/>
      <c r="AA70" s="78"/>
      <c r="AB70" s="78"/>
      <c r="AC70" s="78"/>
      <c r="AD70" s="78"/>
      <c r="AE70" s="78"/>
    </row>
    <row r="71" spans="1:31" ht="15.75" thickBot="1" x14ac:dyDescent="0.3">
      <c r="A71" s="46" t="s">
        <v>381</v>
      </c>
      <c r="B71" s="8"/>
      <c r="C71" s="35" t="str">
        <f t="shared" ref="C71:J71" si="29">IF(B35=0,"",(C35-B35)/B35)</f>
        <v/>
      </c>
      <c r="D71" s="35">
        <f t="shared" si="29"/>
        <v>-0.05</v>
      </c>
      <c r="E71" s="35">
        <f t="shared" si="29"/>
        <v>0.21052631578947367</v>
      </c>
      <c r="F71" s="35">
        <f t="shared" si="29"/>
        <v>1.3478260869565217</v>
      </c>
      <c r="G71" s="35">
        <f t="shared" si="29"/>
        <v>-0.40740740740740738</v>
      </c>
      <c r="H71" s="35">
        <f t="shared" si="29"/>
        <v>0.875</v>
      </c>
      <c r="I71" s="35">
        <f t="shared" si="29"/>
        <v>-0.4</v>
      </c>
      <c r="J71" s="35">
        <f t="shared" si="29"/>
        <v>-0.16666666666666666</v>
      </c>
      <c r="U71" s="79"/>
      <c r="V71" s="80"/>
      <c r="W71" s="80"/>
      <c r="X71" s="80"/>
      <c r="Y71" s="80"/>
      <c r="Z71" s="80"/>
      <c r="AA71" s="80"/>
      <c r="AB71" s="80"/>
      <c r="AC71" s="80"/>
      <c r="AD71" s="80"/>
      <c r="AE71" s="80"/>
    </row>
    <row r="72" spans="1:31" ht="15.75" thickBot="1" x14ac:dyDescent="0.3">
      <c r="A72" s="46" t="s">
        <v>432</v>
      </c>
      <c r="B72" s="8"/>
      <c r="C72" s="35">
        <f t="shared" ref="C72:J72" si="30">IF(B36=0,"",(C36-B36)/B36)</f>
        <v>-0.8</v>
      </c>
      <c r="D72" s="35">
        <f t="shared" si="30"/>
        <v>1.5</v>
      </c>
      <c r="E72" s="35">
        <f t="shared" si="30"/>
        <v>-1</v>
      </c>
      <c r="F72" s="35" t="str">
        <f t="shared" si="30"/>
        <v/>
      </c>
      <c r="G72" s="35" t="str">
        <f t="shared" si="30"/>
        <v/>
      </c>
      <c r="H72" s="35" t="str">
        <f t="shared" si="30"/>
        <v/>
      </c>
      <c r="I72" s="35" t="str">
        <f t="shared" si="30"/>
        <v/>
      </c>
      <c r="J72" s="35" t="str">
        <f t="shared" si="30"/>
        <v/>
      </c>
      <c r="U72" s="79"/>
      <c r="V72" s="80"/>
      <c r="W72" s="80"/>
      <c r="X72" s="80"/>
      <c r="Y72" s="80"/>
      <c r="Z72" s="80"/>
      <c r="AA72" s="80"/>
      <c r="AB72" s="80"/>
      <c r="AC72" s="80"/>
      <c r="AD72" s="80"/>
      <c r="AE72" s="80"/>
    </row>
    <row r="73" spans="1:31" x14ac:dyDescent="0.25">
      <c r="U73" s="77"/>
      <c r="V73" s="78"/>
      <c r="W73" s="78"/>
      <c r="X73" s="78"/>
      <c r="Y73" s="78"/>
      <c r="Z73" s="78"/>
      <c r="AA73" s="78"/>
      <c r="AB73" s="78"/>
      <c r="AC73" s="78"/>
      <c r="AD73" s="78"/>
      <c r="AE73" s="78"/>
    </row>
    <row r="74" spans="1:31" x14ac:dyDescent="0.25">
      <c r="U74" s="79"/>
      <c r="V74" s="80"/>
      <c r="W74" s="80"/>
      <c r="X74" s="80"/>
      <c r="Y74" s="80"/>
      <c r="Z74" s="80"/>
      <c r="AA74" s="80"/>
      <c r="AB74" s="80"/>
      <c r="AC74" s="80"/>
      <c r="AD74" s="80"/>
      <c r="AE74" s="80"/>
    </row>
    <row r="75" spans="1:31" x14ac:dyDescent="0.25">
      <c r="U75" s="75"/>
      <c r="V75" s="76"/>
      <c r="W75" s="76"/>
      <c r="X75" s="76"/>
      <c r="Y75" s="76"/>
      <c r="Z75" s="76"/>
      <c r="AA75" s="76"/>
      <c r="AB75" s="76"/>
      <c r="AC75" s="76"/>
      <c r="AD75" s="76"/>
      <c r="AE75" s="76"/>
    </row>
    <row r="76" spans="1:31" x14ac:dyDescent="0.25">
      <c r="U76" s="77"/>
      <c r="V76" s="78"/>
      <c r="W76" s="78"/>
      <c r="X76" s="78"/>
      <c r="Y76" s="78"/>
      <c r="Z76" s="78"/>
      <c r="AA76" s="78"/>
      <c r="AB76" s="78"/>
      <c r="AC76" s="78"/>
      <c r="AD76" s="78"/>
      <c r="AE76" s="78"/>
    </row>
  </sheetData>
  <conditionalFormatting sqref="B6:B31">
    <cfRule type="colorScale" priority="28">
      <colorScale>
        <cfvo type="min"/>
        <cfvo type="percentile" val="50"/>
        <cfvo type="max"/>
        <color rgb="FFF8696B"/>
        <color rgb="FFFFEB84"/>
        <color rgb="FF63BE7B"/>
      </colorScale>
    </cfRule>
  </conditionalFormatting>
  <conditionalFormatting sqref="C6:C31">
    <cfRule type="colorScale" priority="27">
      <colorScale>
        <cfvo type="min"/>
        <cfvo type="percentile" val="50"/>
        <cfvo type="max"/>
        <color rgb="FFF8696B"/>
        <color rgb="FFFFEB84"/>
        <color rgb="FF63BE7B"/>
      </colorScale>
    </cfRule>
  </conditionalFormatting>
  <conditionalFormatting sqref="D6:D31">
    <cfRule type="colorScale" priority="26">
      <colorScale>
        <cfvo type="min"/>
        <cfvo type="percentile" val="50"/>
        <cfvo type="max"/>
        <color rgb="FFF8696B"/>
        <color rgb="FFFFEB84"/>
        <color rgb="FF63BE7B"/>
      </colorScale>
    </cfRule>
  </conditionalFormatting>
  <conditionalFormatting sqref="E6:E31">
    <cfRule type="colorScale" priority="25">
      <colorScale>
        <cfvo type="min"/>
        <cfvo type="percentile" val="50"/>
        <cfvo type="max"/>
        <color rgb="FFF8696B"/>
        <color rgb="FFFFEB84"/>
        <color rgb="FF63BE7B"/>
      </colorScale>
    </cfRule>
  </conditionalFormatting>
  <conditionalFormatting sqref="F6:F31">
    <cfRule type="colorScale" priority="24">
      <colorScale>
        <cfvo type="min"/>
        <cfvo type="percentile" val="50"/>
        <cfvo type="max"/>
        <color rgb="FFF8696B"/>
        <color rgb="FFFFEB84"/>
        <color rgb="FF63BE7B"/>
      </colorScale>
    </cfRule>
  </conditionalFormatting>
  <conditionalFormatting sqref="G6:G31">
    <cfRule type="colorScale" priority="23">
      <colorScale>
        <cfvo type="min"/>
        <cfvo type="percentile" val="50"/>
        <cfvo type="max"/>
        <color rgb="FFF8696B"/>
        <color rgb="FFFFEB84"/>
        <color rgb="FF63BE7B"/>
      </colorScale>
    </cfRule>
  </conditionalFormatting>
  <conditionalFormatting sqref="H6:H31">
    <cfRule type="colorScale" priority="22">
      <colorScale>
        <cfvo type="min"/>
        <cfvo type="percentile" val="50"/>
        <cfvo type="max"/>
        <color rgb="FFF8696B"/>
        <color rgb="FFFFEB84"/>
        <color rgb="FF63BE7B"/>
      </colorScale>
    </cfRule>
  </conditionalFormatting>
  <conditionalFormatting sqref="I6:I31">
    <cfRule type="colorScale" priority="21">
      <colorScale>
        <cfvo type="min"/>
        <cfvo type="percentile" val="50"/>
        <cfvo type="max"/>
        <color rgb="FFF8696B"/>
        <color rgb="FFFFEB84"/>
        <color rgb="FF63BE7B"/>
      </colorScale>
    </cfRule>
  </conditionalFormatting>
  <conditionalFormatting sqref="J6:J31">
    <cfRule type="colorScale" priority="20">
      <colorScale>
        <cfvo type="min"/>
        <cfvo type="percentile" val="50"/>
        <cfvo type="max"/>
        <color rgb="FFF8696B"/>
        <color rgb="FFFFEB84"/>
        <color rgb="FF63BE7B"/>
      </colorScale>
    </cfRule>
  </conditionalFormatting>
  <conditionalFormatting sqref="B42:B67">
    <cfRule type="colorScale" priority="19">
      <colorScale>
        <cfvo type="min"/>
        <cfvo type="percentile" val="50"/>
        <cfvo type="max"/>
        <color rgb="FFF8696B"/>
        <color rgb="FFFFEB84"/>
        <color rgb="FF63BE7B"/>
      </colorScale>
    </cfRule>
  </conditionalFormatting>
  <conditionalFormatting sqref="C42:J72">
    <cfRule type="colorScale" priority="18">
      <colorScale>
        <cfvo type="min"/>
        <cfvo type="percentile" val="50"/>
        <cfvo type="max"/>
        <color rgb="FFF8696B"/>
        <color rgb="FFFFEB84"/>
        <color rgb="FF63BE7B"/>
      </colorScale>
    </cfRule>
  </conditionalFormatting>
  <conditionalFormatting sqref="D42:D72">
    <cfRule type="colorScale" priority="17">
      <colorScale>
        <cfvo type="min"/>
        <cfvo type="percentile" val="50"/>
        <cfvo type="max"/>
        <color rgb="FFF8696B"/>
        <color rgb="FFFFEB84"/>
        <color rgb="FF63BE7B"/>
      </colorScale>
    </cfRule>
  </conditionalFormatting>
  <conditionalFormatting sqref="E42:E72">
    <cfRule type="colorScale" priority="16">
      <colorScale>
        <cfvo type="min"/>
        <cfvo type="percentile" val="50"/>
        <cfvo type="max"/>
        <color rgb="FFF8696B"/>
        <color rgb="FFFFEB84"/>
        <color rgb="FF63BE7B"/>
      </colorScale>
    </cfRule>
  </conditionalFormatting>
  <conditionalFormatting sqref="F42:F72">
    <cfRule type="colorScale" priority="15">
      <colorScale>
        <cfvo type="min"/>
        <cfvo type="percentile" val="50"/>
        <cfvo type="max"/>
        <color rgb="FFF8696B"/>
        <color rgb="FFFFEB84"/>
        <color rgb="FF63BE7B"/>
      </colorScale>
    </cfRule>
  </conditionalFormatting>
  <conditionalFormatting sqref="G42:G72">
    <cfRule type="colorScale" priority="14">
      <colorScale>
        <cfvo type="min"/>
        <cfvo type="percentile" val="50"/>
        <cfvo type="max"/>
        <color rgb="FFF8696B"/>
        <color rgb="FFFFEB84"/>
        <color rgb="FF63BE7B"/>
      </colorScale>
    </cfRule>
  </conditionalFormatting>
  <conditionalFormatting sqref="H42:H72">
    <cfRule type="colorScale" priority="13">
      <colorScale>
        <cfvo type="min"/>
        <cfvo type="percentile" val="50"/>
        <cfvo type="max"/>
        <color rgb="FFF8696B"/>
        <color rgb="FFFFEB84"/>
        <color rgb="FF63BE7B"/>
      </colorScale>
    </cfRule>
  </conditionalFormatting>
  <conditionalFormatting sqref="I42:I72">
    <cfRule type="colorScale" priority="12">
      <colorScale>
        <cfvo type="min"/>
        <cfvo type="percentile" val="50"/>
        <cfvo type="max"/>
        <color rgb="FFF8696B"/>
        <color rgb="FFFFEB84"/>
        <color rgb="FF63BE7B"/>
      </colorScale>
    </cfRule>
  </conditionalFormatting>
  <conditionalFormatting sqref="J42:J72">
    <cfRule type="colorScale" priority="11">
      <colorScale>
        <cfvo type="min"/>
        <cfvo type="percentile" val="50"/>
        <cfvo type="max"/>
        <color rgb="FFF8696B"/>
        <color rgb="FFFFEB84"/>
        <color rgb="FF63BE7B"/>
      </colorScale>
    </cfRule>
  </conditionalFormatting>
  <conditionalFormatting sqref="B6:B36">
    <cfRule type="colorScale" priority="10">
      <colorScale>
        <cfvo type="min"/>
        <cfvo type="percentile" val="50"/>
        <cfvo type="max"/>
        <color rgb="FFF8696B"/>
        <color rgb="FFFFEB84"/>
        <color rgb="FF63BE7B"/>
      </colorScale>
    </cfRule>
  </conditionalFormatting>
  <conditionalFormatting sqref="C6:C36">
    <cfRule type="colorScale" priority="9">
      <colorScale>
        <cfvo type="min"/>
        <cfvo type="percentile" val="50"/>
        <cfvo type="max"/>
        <color rgb="FFF8696B"/>
        <color rgb="FFFFEB84"/>
        <color rgb="FF63BE7B"/>
      </colorScale>
    </cfRule>
  </conditionalFormatting>
  <conditionalFormatting sqref="D6:D36">
    <cfRule type="colorScale" priority="8">
      <colorScale>
        <cfvo type="min"/>
        <cfvo type="percentile" val="50"/>
        <cfvo type="max"/>
        <color rgb="FFF8696B"/>
        <color rgb="FFFFEB84"/>
        <color rgb="FF63BE7B"/>
      </colorScale>
    </cfRule>
  </conditionalFormatting>
  <conditionalFormatting sqref="E6:E36">
    <cfRule type="colorScale" priority="7">
      <colorScale>
        <cfvo type="min"/>
        <cfvo type="percentile" val="50"/>
        <cfvo type="max"/>
        <color rgb="FFF8696B"/>
        <color rgb="FFFFEB84"/>
        <color rgb="FF63BE7B"/>
      </colorScale>
    </cfRule>
  </conditionalFormatting>
  <conditionalFormatting sqref="F6:F36">
    <cfRule type="colorScale" priority="5">
      <colorScale>
        <cfvo type="min"/>
        <cfvo type="percentile" val="50"/>
        <cfvo type="max"/>
        <color rgb="FFF8696B"/>
        <color rgb="FFFFEB84"/>
        <color rgb="FF63BE7B"/>
      </colorScale>
    </cfRule>
  </conditionalFormatting>
  <conditionalFormatting sqref="G6:G36">
    <cfRule type="colorScale" priority="4">
      <colorScale>
        <cfvo type="min"/>
        <cfvo type="percentile" val="50"/>
        <cfvo type="max"/>
        <color rgb="FFF8696B"/>
        <color rgb="FFFFEB84"/>
        <color rgb="FF63BE7B"/>
      </colorScale>
    </cfRule>
  </conditionalFormatting>
  <conditionalFormatting sqref="H6:H36">
    <cfRule type="colorScale" priority="3">
      <colorScale>
        <cfvo type="min"/>
        <cfvo type="percentile" val="50"/>
        <cfvo type="max"/>
        <color rgb="FFF8696B"/>
        <color rgb="FFFFEB84"/>
        <color rgb="FF63BE7B"/>
      </colorScale>
    </cfRule>
  </conditionalFormatting>
  <conditionalFormatting sqref="I6:I36">
    <cfRule type="colorScale" priority="2">
      <colorScale>
        <cfvo type="min"/>
        <cfvo type="percentile" val="50"/>
        <cfvo type="max"/>
        <color rgb="FFF8696B"/>
        <color rgb="FFFFEB84"/>
        <color rgb="FF63BE7B"/>
      </colorScale>
    </cfRule>
  </conditionalFormatting>
  <conditionalFormatting sqref="J6:J36">
    <cfRule type="colorScale" priority="1">
      <colorScale>
        <cfvo type="min"/>
        <cfvo type="percentile" val="50"/>
        <cfvo type="max"/>
        <color rgb="FFF8696B"/>
        <color rgb="FFFFEB84"/>
        <color rgb="FF63BE7B"/>
      </colorScale>
    </cfRule>
  </conditionalFormatting>
  <hyperlinks>
    <hyperlink ref="G1" location="'Table of Contents'!A1" display="ToC" xr:uid="{00000000-0004-0000-1600-000000000000}"/>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X243"/>
  <sheetViews>
    <sheetView topLeftCell="A5" workbookViewId="0">
      <selection activeCell="A5" sqref="A5"/>
    </sheetView>
  </sheetViews>
  <sheetFormatPr defaultRowHeight="15" x14ac:dyDescent="0.25"/>
  <cols>
    <col min="1" max="1" width="28.140625" bestFit="1" customWidth="1"/>
    <col min="2" max="10" width="14.5703125" bestFit="1" customWidth="1"/>
    <col min="11" max="11" width="11.28515625" bestFit="1" customWidth="1"/>
    <col min="14" max="14" width="28.28515625" bestFit="1" customWidth="1"/>
    <col min="15" max="23" width="14.5703125" bestFit="1" customWidth="1"/>
    <col min="24" max="24" width="11.28515625" bestFit="1" customWidth="1"/>
  </cols>
  <sheetData>
    <row r="1" spans="1:24" ht="21" x14ac:dyDescent="0.35">
      <c r="A1" s="120" t="s">
        <v>333</v>
      </c>
      <c r="B1" s="120"/>
      <c r="C1" s="120"/>
      <c r="G1" s="86" t="s">
        <v>433</v>
      </c>
    </row>
    <row r="2" spans="1:24" ht="18.75" x14ac:dyDescent="0.3">
      <c r="A2" s="152" t="s">
        <v>450</v>
      </c>
      <c r="B2" s="152"/>
      <c r="C2" s="152"/>
      <c r="D2" s="152"/>
      <c r="E2" s="152"/>
    </row>
    <row r="3" spans="1:24" ht="18.75" x14ac:dyDescent="0.3">
      <c r="A3" s="32"/>
    </row>
    <row r="4" spans="1:24" ht="16.5" thickBot="1" x14ac:dyDescent="0.3">
      <c r="A4" s="96" t="s">
        <v>448</v>
      </c>
      <c r="N4" s="56" t="s">
        <v>449</v>
      </c>
    </row>
    <row r="5" spans="1:24" ht="15.75" thickBot="1" x14ac:dyDescent="0.3">
      <c r="A5" s="81" t="s">
        <v>447</v>
      </c>
      <c r="B5" s="81" t="s">
        <v>434</v>
      </c>
      <c r="C5" s="81" t="s">
        <v>435</v>
      </c>
      <c r="D5" s="81" t="s">
        <v>436</v>
      </c>
      <c r="E5" s="81" t="s">
        <v>437</v>
      </c>
      <c r="F5" s="81" t="s">
        <v>438</v>
      </c>
      <c r="G5" s="81" t="s">
        <v>439</v>
      </c>
      <c r="H5" s="81" t="s">
        <v>440</v>
      </c>
      <c r="I5" s="81" t="s">
        <v>441</v>
      </c>
      <c r="J5" s="81" t="s">
        <v>442</v>
      </c>
      <c r="K5" s="81" t="s">
        <v>383</v>
      </c>
      <c r="N5" s="81" t="s">
        <v>447</v>
      </c>
      <c r="O5" s="81" t="s">
        <v>434</v>
      </c>
      <c r="P5" s="81" t="s">
        <v>435</v>
      </c>
      <c r="Q5" s="81" t="s">
        <v>436</v>
      </c>
      <c r="R5" s="81" t="s">
        <v>437</v>
      </c>
      <c r="S5" s="81" t="s">
        <v>438</v>
      </c>
      <c r="T5" s="81" t="s">
        <v>439</v>
      </c>
      <c r="U5" s="81" t="s">
        <v>440</v>
      </c>
      <c r="V5" s="81" t="s">
        <v>441</v>
      </c>
      <c r="W5" s="81" t="s">
        <v>442</v>
      </c>
      <c r="X5" s="81" t="s">
        <v>383</v>
      </c>
    </row>
    <row r="6" spans="1:24" ht="15.75" thickBot="1" x14ac:dyDescent="0.3">
      <c r="A6" s="82" t="s">
        <v>431</v>
      </c>
      <c r="B6" s="84">
        <v>69</v>
      </c>
      <c r="C6" s="84">
        <v>18</v>
      </c>
      <c r="D6" s="84">
        <v>116</v>
      </c>
      <c r="E6" s="84">
        <v>172</v>
      </c>
      <c r="F6" s="84">
        <v>101</v>
      </c>
      <c r="G6" s="84">
        <v>96</v>
      </c>
      <c r="H6" s="84">
        <v>34</v>
      </c>
      <c r="I6" s="84">
        <v>32</v>
      </c>
      <c r="J6" s="84">
        <v>34</v>
      </c>
      <c r="K6" s="84">
        <v>672</v>
      </c>
      <c r="N6" s="82" t="s">
        <v>431</v>
      </c>
      <c r="O6" s="83">
        <v>69</v>
      </c>
      <c r="P6" s="83">
        <v>18</v>
      </c>
      <c r="Q6" s="83">
        <v>116</v>
      </c>
      <c r="R6" s="83">
        <v>172</v>
      </c>
      <c r="S6" s="83">
        <v>101</v>
      </c>
      <c r="T6" s="83">
        <v>96</v>
      </c>
      <c r="U6" s="83">
        <v>34</v>
      </c>
      <c r="V6" s="83">
        <v>32</v>
      </c>
      <c r="W6" s="83">
        <v>34</v>
      </c>
      <c r="X6" s="83">
        <v>672</v>
      </c>
    </row>
    <row r="7" spans="1:24" ht="15.75" thickBot="1" x14ac:dyDescent="0.3">
      <c r="A7" s="82" t="s">
        <v>357</v>
      </c>
      <c r="B7" s="84">
        <v>334</v>
      </c>
      <c r="C7" s="84">
        <v>294</v>
      </c>
      <c r="D7" s="84">
        <v>647</v>
      </c>
      <c r="E7" s="84">
        <v>656</v>
      </c>
      <c r="F7" s="84">
        <v>559</v>
      </c>
      <c r="G7" s="84">
        <v>506</v>
      </c>
      <c r="H7" s="84">
        <v>292</v>
      </c>
      <c r="I7" s="84">
        <v>361</v>
      </c>
      <c r="J7" s="84">
        <v>207</v>
      </c>
      <c r="K7" s="84">
        <v>3856</v>
      </c>
      <c r="N7" s="97"/>
      <c r="O7" s="84"/>
      <c r="P7" s="84"/>
      <c r="Q7" s="84"/>
      <c r="R7" s="84"/>
      <c r="S7" s="84"/>
      <c r="T7" s="84"/>
      <c r="U7" s="84"/>
      <c r="V7" s="84"/>
      <c r="W7" s="84">
        <v>4</v>
      </c>
      <c r="X7" s="84">
        <v>4</v>
      </c>
    </row>
    <row r="8" spans="1:24" ht="15.75" thickBot="1" x14ac:dyDescent="0.3">
      <c r="A8" s="82" t="s">
        <v>358</v>
      </c>
      <c r="B8" s="84">
        <v>1213</v>
      </c>
      <c r="C8" s="84">
        <v>1102</v>
      </c>
      <c r="D8" s="84">
        <v>1380</v>
      </c>
      <c r="E8" s="84">
        <v>1675</v>
      </c>
      <c r="F8" s="84">
        <v>1697</v>
      </c>
      <c r="G8" s="84">
        <v>1369</v>
      </c>
      <c r="H8" s="84">
        <v>1313</v>
      </c>
      <c r="I8" s="84">
        <v>1305</v>
      </c>
      <c r="J8" s="84">
        <v>1090</v>
      </c>
      <c r="K8" s="84">
        <v>12144</v>
      </c>
      <c r="N8" s="97" t="s">
        <v>391</v>
      </c>
      <c r="O8" s="84">
        <v>3</v>
      </c>
      <c r="P8" s="84"/>
      <c r="Q8" s="84"/>
      <c r="R8" s="84"/>
      <c r="S8" s="84"/>
      <c r="T8" s="84">
        <v>3</v>
      </c>
      <c r="U8" s="84"/>
      <c r="V8" s="84"/>
      <c r="W8" s="84"/>
      <c r="X8" s="84">
        <v>6</v>
      </c>
    </row>
    <row r="9" spans="1:24" ht="15.75" thickBot="1" x14ac:dyDescent="0.3">
      <c r="A9" s="82" t="s">
        <v>359</v>
      </c>
      <c r="B9" s="84"/>
      <c r="C9" s="84"/>
      <c r="D9" s="84"/>
      <c r="E9" s="84">
        <v>156</v>
      </c>
      <c r="F9" s="84">
        <v>249</v>
      </c>
      <c r="G9" s="84">
        <v>228</v>
      </c>
      <c r="H9" s="84">
        <v>229</v>
      </c>
      <c r="I9" s="84">
        <v>219</v>
      </c>
      <c r="J9" s="84">
        <v>138</v>
      </c>
      <c r="K9" s="84">
        <v>1219</v>
      </c>
      <c r="N9" s="97" t="s">
        <v>386</v>
      </c>
      <c r="O9" s="84">
        <v>6</v>
      </c>
      <c r="P9" s="84">
        <v>6</v>
      </c>
      <c r="Q9" s="84">
        <v>23</v>
      </c>
      <c r="R9" s="84">
        <v>6</v>
      </c>
      <c r="S9" s="84">
        <v>27</v>
      </c>
      <c r="T9" s="84">
        <v>9</v>
      </c>
      <c r="U9" s="84">
        <v>10</v>
      </c>
      <c r="V9" s="84">
        <v>6</v>
      </c>
      <c r="W9" s="84"/>
      <c r="X9" s="84">
        <v>93</v>
      </c>
    </row>
    <row r="10" spans="1:24" ht="15.75" thickBot="1" x14ac:dyDescent="0.3">
      <c r="A10" s="82" t="s">
        <v>360</v>
      </c>
      <c r="B10" s="84">
        <v>273</v>
      </c>
      <c r="C10" s="84">
        <v>236</v>
      </c>
      <c r="D10" s="84">
        <v>193</v>
      </c>
      <c r="E10" s="84">
        <v>120</v>
      </c>
      <c r="F10" s="84">
        <v>169</v>
      </c>
      <c r="G10" s="84">
        <v>121</v>
      </c>
      <c r="H10" s="84">
        <v>191</v>
      </c>
      <c r="I10" s="84">
        <v>182</v>
      </c>
      <c r="J10" s="84">
        <v>210</v>
      </c>
      <c r="K10" s="84">
        <v>1695</v>
      </c>
      <c r="N10" s="97" t="s">
        <v>384</v>
      </c>
      <c r="O10" s="84">
        <v>48</v>
      </c>
      <c r="P10" s="84">
        <v>9</v>
      </c>
      <c r="Q10" s="84">
        <v>64</v>
      </c>
      <c r="R10" s="84">
        <v>119</v>
      </c>
      <c r="S10" s="84">
        <v>60</v>
      </c>
      <c r="T10" s="84">
        <v>69</v>
      </c>
      <c r="U10" s="84">
        <v>17</v>
      </c>
      <c r="V10" s="84">
        <v>23</v>
      </c>
      <c r="W10" s="84">
        <v>30</v>
      </c>
      <c r="X10" s="84">
        <v>439</v>
      </c>
    </row>
    <row r="11" spans="1:24" ht="15.75" thickBot="1" x14ac:dyDescent="0.3">
      <c r="A11" s="82" t="s">
        <v>443</v>
      </c>
      <c r="B11" s="84"/>
      <c r="C11" s="84"/>
      <c r="D11" s="84">
        <v>15</v>
      </c>
      <c r="E11" s="84">
        <v>36</v>
      </c>
      <c r="F11" s="84"/>
      <c r="G11" s="84"/>
      <c r="H11" s="84"/>
      <c r="I11" s="84"/>
      <c r="J11" s="84"/>
      <c r="K11" s="84">
        <v>51</v>
      </c>
      <c r="N11" s="97" t="s">
        <v>385</v>
      </c>
      <c r="O11" s="84">
        <v>9</v>
      </c>
      <c r="P11" s="84"/>
      <c r="Q11" s="84">
        <v>16</v>
      </c>
      <c r="R11" s="84">
        <v>35</v>
      </c>
      <c r="S11" s="84">
        <v>1</v>
      </c>
      <c r="T11" s="84">
        <v>9</v>
      </c>
      <c r="U11" s="84">
        <v>1</v>
      </c>
      <c r="V11" s="84"/>
      <c r="W11" s="84"/>
      <c r="X11" s="84">
        <v>71</v>
      </c>
    </row>
    <row r="12" spans="1:24" ht="15.75" thickBot="1" x14ac:dyDescent="0.3">
      <c r="A12" s="82" t="s">
        <v>361</v>
      </c>
      <c r="B12" s="84">
        <v>172</v>
      </c>
      <c r="C12" s="84">
        <v>190</v>
      </c>
      <c r="D12" s="84">
        <v>199</v>
      </c>
      <c r="E12" s="84">
        <v>277</v>
      </c>
      <c r="F12" s="84">
        <v>245</v>
      </c>
      <c r="G12" s="84">
        <v>240</v>
      </c>
      <c r="H12" s="84">
        <v>225</v>
      </c>
      <c r="I12" s="84">
        <v>188</v>
      </c>
      <c r="J12" s="84">
        <v>274</v>
      </c>
      <c r="K12" s="84">
        <v>2010</v>
      </c>
      <c r="N12" s="97" t="s">
        <v>388</v>
      </c>
      <c r="O12" s="84"/>
      <c r="P12" s="84">
        <v>3</v>
      </c>
      <c r="Q12" s="84"/>
      <c r="R12" s="84">
        <v>12</v>
      </c>
      <c r="S12" s="84">
        <v>10</v>
      </c>
      <c r="T12" s="84"/>
      <c r="U12" s="84"/>
      <c r="V12" s="84"/>
      <c r="W12" s="84"/>
      <c r="X12" s="84">
        <v>25</v>
      </c>
    </row>
    <row r="13" spans="1:24" ht="15.75" thickBot="1" x14ac:dyDescent="0.3">
      <c r="A13" s="82" t="s">
        <v>362</v>
      </c>
      <c r="B13" s="84">
        <v>698</v>
      </c>
      <c r="C13" s="84">
        <v>415</v>
      </c>
      <c r="D13" s="84">
        <v>417</v>
      </c>
      <c r="E13" s="84">
        <v>408</v>
      </c>
      <c r="F13" s="84">
        <v>406</v>
      </c>
      <c r="G13" s="84">
        <v>380</v>
      </c>
      <c r="H13" s="84">
        <v>358</v>
      </c>
      <c r="I13" s="84">
        <v>206</v>
      </c>
      <c r="J13" s="84">
        <v>287</v>
      </c>
      <c r="K13" s="84">
        <v>3575</v>
      </c>
      <c r="N13" s="97" t="s">
        <v>392</v>
      </c>
      <c r="O13" s="84"/>
      <c r="P13" s="84"/>
      <c r="Q13" s="84"/>
      <c r="R13" s="84"/>
      <c r="S13" s="84"/>
      <c r="T13" s="84">
        <v>6</v>
      </c>
      <c r="U13" s="84"/>
      <c r="V13" s="84"/>
      <c r="W13" s="84"/>
      <c r="X13" s="84">
        <v>6</v>
      </c>
    </row>
    <row r="14" spans="1:24" ht="15.75" thickBot="1" x14ac:dyDescent="0.3">
      <c r="A14" s="82" t="s">
        <v>444</v>
      </c>
      <c r="B14" s="84"/>
      <c r="C14" s="84"/>
      <c r="D14" s="84"/>
      <c r="E14" s="84">
        <v>4</v>
      </c>
      <c r="F14" s="84"/>
      <c r="G14" s="84"/>
      <c r="H14" s="84"/>
      <c r="I14" s="84"/>
      <c r="J14" s="84"/>
      <c r="K14" s="84">
        <v>4</v>
      </c>
      <c r="N14" s="97" t="s">
        <v>389</v>
      </c>
      <c r="O14" s="84"/>
      <c r="P14" s="84"/>
      <c r="Q14" s="84">
        <v>13</v>
      </c>
      <c r="R14" s="84"/>
      <c r="S14" s="84">
        <v>3</v>
      </c>
      <c r="T14" s="84"/>
      <c r="U14" s="84">
        <v>6</v>
      </c>
      <c r="V14" s="84">
        <v>3</v>
      </c>
      <c r="W14" s="84"/>
      <c r="X14" s="84">
        <v>25</v>
      </c>
    </row>
    <row r="15" spans="1:24" ht="15.75" thickBot="1" x14ac:dyDescent="0.3">
      <c r="A15" s="82" t="s">
        <v>363</v>
      </c>
      <c r="B15" s="84">
        <v>132</v>
      </c>
      <c r="C15" s="84">
        <v>153</v>
      </c>
      <c r="D15" s="84">
        <v>189</v>
      </c>
      <c r="E15" s="84">
        <v>156</v>
      </c>
      <c r="F15" s="84">
        <v>144</v>
      </c>
      <c r="G15" s="84">
        <v>126</v>
      </c>
      <c r="H15" s="84">
        <v>126</v>
      </c>
      <c r="I15" s="84">
        <v>135</v>
      </c>
      <c r="J15" s="84">
        <v>138</v>
      </c>
      <c r="K15" s="84">
        <v>1299</v>
      </c>
      <c r="N15" s="97" t="s">
        <v>390</v>
      </c>
      <c r="O15" s="84">
        <v>3</v>
      </c>
      <c r="P15" s="84"/>
      <c r="Q15" s="84"/>
      <c r="R15" s="84"/>
      <c r="S15" s="84"/>
      <c r="T15" s="84"/>
      <c r="U15" s="84"/>
      <c r="V15" s="84"/>
      <c r="W15" s="84"/>
      <c r="X15" s="84">
        <v>3</v>
      </c>
    </row>
    <row r="16" spans="1:24" ht="15.75" thickBot="1" x14ac:dyDescent="0.3">
      <c r="A16" s="82" t="s">
        <v>364</v>
      </c>
      <c r="B16" s="84">
        <v>1259</v>
      </c>
      <c r="C16" s="84">
        <v>1261</v>
      </c>
      <c r="D16" s="84">
        <v>1460</v>
      </c>
      <c r="E16" s="84">
        <v>1551</v>
      </c>
      <c r="F16" s="84">
        <v>1847</v>
      </c>
      <c r="G16" s="84">
        <v>2070</v>
      </c>
      <c r="H16" s="84">
        <v>2253</v>
      </c>
      <c r="I16" s="84">
        <v>1932</v>
      </c>
      <c r="J16" s="84">
        <v>2217</v>
      </c>
      <c r="K16" s="84">
        <v>15850</v>
      </c>
      <c r="N16" s="82" t="s">
        <v>357</v>
      </c>
      <c r="O16" s="83">
        <v>334</v>
      </c>
      <c r="P16" s="83">
        <v>294</v>
      </c>
      <c r="Q16" s="83">
        <v>647</v>
      </c>
      <c r="R16" s="83">
        <v>656</v>
      </c>
      <c r="S16" s="83">
        <v>559</v>
      </c>
      <c r="T16" s="83">
        <v>506</v>
      </c>
      <c r="U16" s="83">
        <v>292</v>
      </c>
      <c r="V16" s="83">
        <v>361</v>
      </c>
      <c r="W16" s="83">
        <v>207</v>
      </c>
      <c r="X16" s="83">
        <v>3856</v>
      </c>
    </row>
    <row r="17" spans="1:24" ht="15.75" thickBot="1" x14ac:dyDescent="0.3">
      <c r="A17" s="82" t="s">
        <v>365</v>
      </c>
      <c r="B17" s="84">
        <v>1045</v>
      </c>
      <c r="C17" s="84">
        <v>1229</v>
      </c>
      <c r="D17" s="84">
        <v>1242</v>
      </c>
      <c r="E17" s="84">
        <v>1382</v>
      </c>
      <c r="F17" s="84">
        <v>1924</v>
      </c>
      <c r="G17" s="84">
        <v>1590</v>
      </c>
      <c r="H17" s="84">
        <v>1528</v>
      </c>
      <c r="I17" s="84">
        <v>1478</v>
      </c>
      <c r="J17" s="84">
        <v>1263</v>
      </c>
      <c r="K17" s="84">
        <v>12681</v>
      </c>
      <c r="N17" s="97" t="s">
        <v>391</v>
      </c>
      <c r="O17" s="84"/>
      <c r="P17" s="84"/>
      <c r="Q17" s="84"/>
      <c r="R17" s="84"/>
      <c r="S17" s="84"/>
      <c r="T17" s="84">
        <v>3</v>
      </c>
      <c r="U17" s="84"/>
      <c r="V17" s="84"/>
      <c r="W17" s="84"/>
      <c r="X17" s="84">
        <v>3</v>
      </c>
    </row>
    <row r="18" spans="1:24" ht="15.75" thickBot="1" x14ac:dyDescent="0.3">
      <c r="A18" s="82" t="s">
        <v>366</v>
      </c>
      <c r="B18" s="84">
        <v>1660</v>
      </c>
      <c r="C18" s="84">
        <v>1414</v>
      </c>
      <c r="D18" s="84">
        <v>1331</v>
      </c>
      <c r="E18" s="84">
        <v>1252</v>
      </c>
      <c r="F18" s="84">
        <v>1222</v>
      </c>
      <c r="G18" s="84">
        <v>949</v>
      </c>
      <c r="H18" s="84">
        <v>1000</v>
      </c>
      <c r="I18" s="84">
        <v>1201</v>
      </c>
      <c r="J18" s="84">
        <v>979</v>
      </c>
      <c r="K18" s="84">
        <v>11008</v>
      </c>
      <c r="N18" s="97" t="s">
        <v>384</v>
      </c>
      <c r="O18" s="84">
        <v>328</v>
      </c>
      <c r="P18" s="84">
        <v>275</v>
      </c>
      <c r="Q18" s="84">
        <v>621</v>
      </c>
      <c r="R18" s="84">
        <v>630</v>
      </c>
      <c r="S18" s="84">
        <v>529</v>
      </c>
      <c r="T18" s="84">
        <v>476</v>
      </c>
      <c r="U18" s="84">
        <v>283</v>
      </c>
      <c r="V18" s="84">
        <v>352</v>
      </c>
      <c r="W18" s="84">
        <v>204</v>
      </c>
      <c r="X18" s="84">
        <v>3698</v>
      </c>
    </row>
    <row r="19" spans="1:24" ht="15.75" thickBot="1" x14ac:dyDescent="0.3">
      <c r="A19" s="82" t="s">
        <v>367</v>
      </c>
      <c r="B19" s="84">
        <v>24</v>
      </c>
      <c r="C19" s="84">
        <v>16</v>
      </c>
      <c r="D19" s="84">
        <v>60</v>
      </c>
      <c r="E19" s="84"/>
      <c r="F19" s="84"/>
      <c r="G19" s="84"/>
      <c r="H19" s="84"/>
      <c r="I19" s="84"/>
      <c r="J19" s="84"/>
      <c r="K19" s="84">
        <v>100</v>
      </c>
      <c r="N19" s="97" t="s">
        <v>385</v>
      </c>
      <c r="O19" s="84">
        <v>3</v>
      </c>
      <c r="P19" s="84">
        <v>13</v>
      </c>
      <c r="Q19" s="84">
        <v>16</v>
      </c>
      <c r="R19" s="84">
        <v>9</v>
      </c>
      <c r="S19" s="84">
        <v>25</v>
      </c>
      <c r="T19" s="84">
        <v>24</v>
      </c>
      <c r="U19" s="84">
        <v>6</v>
      </c>
      <c r="V19" s="84">
        <v>3</v>
      </c>
      <c r="W19" s="84">
        <v>3</v>
      </c>
      <c r="X19" s="84">
        <v>102</v>
      </c>
    </row>
    <row r="20" spans="1:24" ht="15.75" thickBot="1" x14ac:dyDescent="0.3">
      <c r="A20" s="82" t="s">
        <v>368</v>
      </c>
      <c r="B20" s="84"/>
      <c r="C20" s="84"/>
      <c r="D20" s="84"/>
      <c r="E20" s="84"/>
      <c r="F20" s="84">
        <v>66</v>
      </c>
      <c r="G20" s="84">
        <v>150</v>
      </c>
      <c r="H20" s="84">
        <v>271</v>
      </c>
      <c r="I20" s="84">
        <v>451</v>
      </c>
      <c r="J20" s="84">
        <v>365</v>
      </c>
      <c r="K20" s="84">
        <v>1303</v>
      </c>
      <c r="N20" s="97" t="s">
        <v>388</v>
      </c>
      <c r="O20" s="84"/>
      <c r="P20" s="84"/>
      <c r="Q20" s="84"/>
      <c r="R20" s="84"/>
      <c r="S20" s="84"/>
      <c r="T20" s="84"/>
      <c r="U20" s="84">
        <v>3</v>
      </c>
      <c r="V20" s="84">
        <v>3</v>
      </c>
      <c r="W20" s="84"/>
      <c r="X20" s="84">
        <v>6</v>
      </c>
    </row>
    <row r="21" spans="1:24" ht="15.75" thickBot="1" x14ac:dyDescent="0.3">
      <c r="A21" s="82" t="s">
        <v>369</v>
      </c>
      <c r="B21" s="84">
        <v>1393</v>
      </c>
      <c r="C21" s="84">
        <v>1820</v>
      </c>
      <c r="D21" s="84">
        <v>1690</v>
      </c>
      <c r="E21" s="84">
        <v>1827</v>
      </c>
      <c r="F21" s="84">
        <v>1912</v>
      </c>
      <c r="G21" s="84">
        <v>1868</v>
      </c>
      <c r="H21" s="84">
        <v>1566</v>
      </c>
      <c r="I21" s="84">
        <v>1442</v>
      </c>
      <c r="J21" s="84">
        <v>1469</v>
      </c>
      <c r="K21" s="84">
        <v>14987</v>
      </c>
      <c r="N21" s="97" t="s">
        <v>389</v>
      </c>
      <c r="O21" s="84"/>
      <c r="P21" s="84">
        <v>6</v>
      </c>
      <c r="Q21" s="84">
        <v>10</v>
      </c>
      <c r="R21" s="84">
        <v>9</v>
      </c>
      <c r="S21" s="84">
        <v>5</v>
      </c>
      <c r="T21" s="84"/>
      <c r="U21" s="84"/>
      <c r="V21" s="84"/>
      <c r="W21" s="84"/>
      <c r="X21" s="84">
        <v>30</v>
      </c>
    </row>
    <row r="22" spans="1:24" ht="15.75" thickBot="1" x14ac:dyDescent="0.3">
      <c r="A22" s="82" t="s">
        <v>370</v>
      </c>
      <c r="B22" s="84">
        <v>1055</v>
      </c>
      <c r="C22" s="84">
        <v>1401</v>
      </c>
      <c r="D22" s="84">
        <v>1569</v>
      </c>
      <c r="E22" s="84">
        <v>1594</v>
      </c>
      <c r="F22" s="84">
        <v>1520</v>
      </c>
      <c r="G22" s="84">
        <v>1759</v>
      </c>
      <c r="H22" s="84">
        <v>1953</v>
      </c>
      <c r="I22" s="84">
        <v>1742</v>
      </c>
      <c r="J22" s="84">
        <v>1908</v>
      </c>
      <c r="K22" s="84">
        <v>14501</v>
      </c>
      <c r="N22" s="97" t="s">
        <v>390</v>
      </c>
      <c r="O22" s="84">
        <v>3</v>
      </c>
      <c r="P22" s="84"/>
      <c r="Q22" s="84"/>
      <c r="R22" s="84">
        <v>8</v>
      </c>
      <c r="S22" s="84"/>
      <c r="T22" s="84">
        <v>3</v>
      </c>
      <c r="U22" s="84"/>
      <c r="V22" s="84">
        <v>3</v>
      </c>
      <c r="W22" s="84"/>
      <c r="X22" s="84">
        <v>17</v>
      </c>
    </row>
    <row r="23" spans="1:24" ht="15.75" thickBot="1" x14ac:dyDescent="0.3">
      <c r="A23" s="82" t="s">
        <v>371</v>
      </c>
      <c r="B23" s="84"/>
      <c r="C23" s="84"/>
      <c r="D23" s="84"/>
      <c r="E23" s="84"/>
      <c r="F23" s="84"/>
      <c r="G23" s="84"/>
      <c r="H23" s="84">
        <v>42</v>
      </c>
      <c r="I23" s="84">
        <v>179</v>
      </c>
      <c r="J23" s="84">
        <v>247</v>
      </c>
      <c r="K23" s="84">
        <v>468</v>
      </c>
      <c r="N23" s="82" t="s">
        <v>358</v>
      </c>
      <c r="O23" s="83">
        <v>1213</v>
      </c>
      <c r="P23" s="83">
        <v>1102</v>
      </c>
      <c r="Q23" s="83">
        <v>1380</v>
      </c>
      <c r="R23" s="83">
        <v>1675</v>
      </c>
      <c r="S23" s="83">
        <v>1697</v>
      </c>
      <c r="T23" s="83">
        <v>1369</v>
      </c>
      <c r="U23" s="83">
        <v>1313</v>
      </c>
      <c r="V23" s="83">
        <v>1305</v>
      </c>
      <c r="W23" s="83">
        <v>1090</v>
      </c>
      <c r="X23" s="83">
        <v>12144</v>
      </c>
    </row>
    <row r="24" spans="1:24" ht="15.75" thickBot="1" x14ac:dyDescent="0.3">
      <c r="A24" s="82" t="s">
        <v>372</v>
      </c>
      <c r="B24" s="84"/>
      <c r="C24" s="84"/>
      <c r="D24" s="84">
        <v>18</v>
      </c>
      <c r="E24" s="84">
        <v>6</v>
      </c>
      <c r="F24" s="84">
        <v>6</v>
      </c>
      <c r="G24" s="84">
        <v>3</v>
      </c>
      <c r="H24" s="84">
        <v>12</v>
      </c>
      <c r="I24" s="84"/>
      <c r="J24" s="84"/>
      <c r="K24" s="84">
        <v>45</v>
      </c>
      <c r="N24" s="97" t="s">
        <v>391</v>
      </c>
      <c r="O24" s="84">
        <v>9</v>
      </c>
      <c r="P24" s="84"/>
      <c r="Q24" s="84"/>
      <c r="R24" s="84"/>
      <c r="S24" s="84">
        <v>27</v>
      </c>
      <c r="T24" s="84"/>
      <c r="U24" s="84"/>
      <c r="V24" s="84">
        <v>3</v>
      </c>
      <c r="W24" s="84"/>
      <c r="X24" s="84">
        <v>39</v>
      </c>
    </row>
    <row r="25" spans="1:24" ht="15.75" thickBot="1" x14ac:dyDescent="0.3">
      <c r="A25" s="82" t="s">
        <v>373</v>
      </c>
      <c r="B25" s="84">
        <v>20</v>
      </c>
      <c r="C25" s="84">
        <v>12</v>
      </c>
      <c r="D25" s="84">
        <v>12</v>
      </c>
      <c r="E25" s="84"/>
      <c r="F25" s="84"/>
      <c r="G25" s="84"/>
      <c r="H25" s="84"/>
      <c r="I25" s="84"/>
      <c r="J25" s="84"/>
      <c r="K25" s="84">
        <v>44</v>
      </c>
      <c r="N25" s="97" t="s">
        <v>386</v>
      </c>
      <c r="O25" s="84">
        <v>109</v>
      </c>
      <c r="P25" s="84">
        <v>116</v>
      </c>
      <c r="Q25" s="84">
        <v>76</v>
      </c>
      <c r="R25" s="84">
        <v>99</v>
      </c>
      <c r="S25" s="84">
        <v>134</v>
      </c>
      <c r="T25" s="84">
        <v>119</v>
      </c>
      <c r="U25" s="84">
        <v>137</v>
      </c>
      <c r="V25" s="84">
        <v>126</v>
      </c>
      <c r="W25" s="84">
        <v>121</v>
      </c>
      <c r="X25" s="84">
        <v>1037</v>
      </c>
    </row>
    <row r="26" spans="1:24" ht="15.75" thickBot="1" x14ac:dyDescent="0.3">
      <c r="A26" s="82" t="s">
        <v>374</v>
      </c>
      <c r="B26" s="84">
        <v>21</v>
      </c>
      <c r="C26" s="84">
        <v>65</v>
      </c>
      <c r="D26" s="84">
        <v>17</v>
      </c>
      <c r="E26" s="84">
        <v>42</v>
      </c>
      <c r="F26" s="84">
        <v>14</v>
      </c>
      <c r="G26" s="84">
        <v>80</v>
      </c>
      <c r="H26" s="84">
        <v>128</v>
      </c>
      <c r="I26" s="84">
        <v>136</v>
      </c>
      <c r="J26" s="84">
        <v>46</v>
      </c>
      <c r="K26" s="84">
        <v>549</v>
      </c>
      <c r="N26" s="97" t="s">
        <v>384</v>
      </c>
      <c r="O26" s="84">
        <v>985</v>
      </c>
      <c r="P26" s="84">
        <v>898</v>
      </c>
      <c r="Q26" s="84">
        <v>1178</v>
      </c>
      <c r="R26" s="84">
        <v>1390</v>
      </c>
      <c r="S26" s="84">
        <v>1307</v>
      </c>
      <c r="T26" s="84">
        <v>1098</v>
      </c>
      <c r="U26" s="84">
        <v>1076</v>
      </c>
      <c r="V26" s="84">
        <v>1103</v>
      </c>
      <c r="W26" s="84">
        <v>896</v>
      </c>
      <c r="X26" s="84">
        <v>9931</v>
      </c>
    </row>
    <row r="27" spans="1:24" ht="15.75" thickBot="1" x14ac:dyDescent="0.3">
      <c r="A27" s="82" t="s">
        <v>445</v>
      </c>
      <c r="B27" s="84"/>
      <c r="C27" s="84"/>
      <c r="D27" s="84"/>
      <c r="E27" s="84"/>
      <c r="F27" s="84"/>
      <c r="G27" s="84"/>
      <c r="H27" s="84"/>
      <c r="I27" s="84">
        <v>5</v>
      </c>
      <c r="J27" s="84"/>
      <c r="K27" s="84">
        <v>5</v>
      </c>
      <c r="N27" s="97" t="s">
        <v>385</v>
      </c>
      <c r="O27" s="84">
        <v>86</v>
      </c>
      <c r="P27" s="84">
        <v>68</v>
      </c>
      <c r="Q27" s="84">
        <v>89</v>
      </c>
      <c r="R27" s="84">
        <v>150</v>
      </c>
      <c r="S27" s="84">
        <v>147</v>
      </c>
      <c r="T27" s="84">
        <v>107</v>
      </c>
      <c r="U27" s="84">
        <v>73</v>
      </c>
      <c r="V27" s="84">
        <v>31</v>
      </c>
      <c r="W27" s="84">
        <v>15</v>
      </c>
      <c r="X27" s="84">
        <v>766</v>
      </c>
    </row>
    <row r="28" spans="1:24" ht="15.75" thickBot="1" x14ac:dyDescent="0.3">
      <c r="A28" s="82" t="s">
        <v>375</v>
      </c>
      <c r="B28" s="84">
        <v>719</v>
      </c>
      <c r="C28" s="84">
        <v>809</v>
      </c>
      <c r="D28" s="84">
        <v>1000</v>
      </c>
      <c r="E28" s="84">
        <v>875</v>
      </c>
      <c r="F28" s="84">
        <v>945</v>
      </c>
      <c r="G28" s="84">
        <v>982</v>
      </c>
      <c r="H28" s="84">
        <v>883</v>
      </c>
      <c r="I28" s="84">
        <v>884</v>
      </c>
      <c r="J28" s="84">
        <v>897</v>
      </c>
      <c r="K28" s="84">
        <v>7994</v>
      </c>
      <c r="N28" s="97" t="s">
        <v>388</v>
      </c>
      <c r="O28" s="84">
        <v>11</v>
      </c>
      <c r="P28" s="84">
        <v>9</v>
      </c>
      <c r="Q28" s="84">
        <v>8</v>
      </c>
      <c r="R28" s="84"/>
      <c r="S28" s="84">
        <v>3</v>
      </c>
      <c r="T28" s="84">
        <v>12</v>
      </c>
      <c r="U28" s="84">
        <v>10</v>
      </c>
      <c r="V28" s="84">
        <v>14</v>
      </c>
      <c r="W28" s="84">
        <v>3</v>
      </c>
      <c r="X28" s="84">
        <v>70</v>
      </c>
    </row>
    <row r="29" spans="1:24" ht="15.75" thickBot="1" x14ac:dyDescent="0.3">
      <c r="A29" s="82" t="s">
        <v>376</v>
      </c>
      <c r="B29" s="84">
        <v>735</v>
      </c>
      <c r="C29" s="84">
        <v>860</v>
      </c>
      <c r="D29" s="84">
        <v>1020</v>
      </c>
      <c r="E29" s="84">
        <v>751</v>
      </c>
      <c r="F29" s="84">
        <v>817</v>
      </c>
      <c r="G29" s="84">
        <v>714</v>
      </c>
      <c r="H29" s="84">
        <v>967</v>
      </c>
      <c r="I29" s="84">
        <v>684</v>
      </c>
      <c r="J29" s="84">
        <v>733</v>
      </c>
      <c r="K29" s="84">
        <v>7281</v>
      </c>
      <c r="N29" s="97" t="s">
        <v>392</v>
      </c>
      <c r="O29" s="84"/>
      <c r="P29" s="84"/>
      <c r="Q29" s="84"/>
      <c r="R29" s="84">
        <v>3</v>
      </c>
      <c r="S29" s="84"/>
      <c r="T29" s="84">
        <v>6</v>
      </c>
      <c r="U29" s="84">
        <v>8</v>
      </c>
      <c r="V29" s="84"/>
      <c r="W29" s="84"/>
      <c r="X29" s="84">
        <v>17</v>
      </c>
    </row>
    <row r="30" spans="1:24" ht="15.75" thickBot="1" x14ac:dyDescent="0.3">
      <c r="A30" s="82" t="s">
        <v>377</v>
      </c>
      <c r="B30" s="84">
        <v>33</v>
      </c>
      <c r="C30" s="84">
        <v>117</v>
      </c>
      <c r="D30" s="84">
        <v>96</v>
      </c>
      <c r="E30" s="84">
        <v>96</v>
      </c>
      <c r="F30" s="84">
        <v>213</v>
      </c>
      <c r="G30" s="84">
        <v>186</v>
      </c>
      <c r="H30" s="84">
        <v>251</v>
      </c>
      <c r="I30" s="84">
        <v>539</v>
      </c>
      <c r="J30" s="84">
        <v>180</v>
      </c>
      <c r="K30" s="84">
        <v>1711</v>
      </c>
      <c r="N30" s="97" t="s">
        <v>387</v>
      </c>
      <c r="O30" s="84"/>
      <c r="P30" s="84">
        <v>3</v>
      </c>
      <c r="Q30" s="84"/>
      <c r="R30" s="84"/>
      <c r="S30" s="84"/>
      <c r="T30" s="84"/>
      <c r="U30" s="84"/>
      <c r="V30" s="84"/>
      <c r="W30" s="84"/>
      <c r="X30" s="84">
        <v>3</v>
      </c>
    </row>
    <row r="31" spans="1:24" ht="15.75" thickBot="1" x14ac:dyDescent="0.3">
      <c r="A31" s="82" t="s">
        <v>378</v>
      </c>
      <c r="B31" s="84">
        <v>645</v>
      </c>
      <c r="C31" s="84">
        <v>851</v>
      </c>
      <c r="D31" s="84">
        <v>1008</v>
      </c>
      <c r="E31" s="84">
        <v>928</v>
      </c>
      <c r="F31" s="84">
        <v>639</v>
      </c>
      <c r="G31" s="84">
        <v>782</v>
      </c>
      <c r="H31" s="84">
        <v>1154</v>
      </c>
      <c r="I31" s="84">
        <v>1093</v>
      </c>
      <c r="J31" s="84">
        <v>959</v>
      </c>
      <c r="K31" s="84">
        <v>8059</v>
      </c>
      <c r="N31" s="97" t="s">
        <v>389</v>
      </c>
      <c r="O31" s="84">
        <v>13</v>
      </c>
      <c r="P31" s="84"/>
      <c r="Q31" s="84">
        <v>26</v>
      </c>
      <c r="R31" s="84">
        <v>27</v>
      </c>
      <c r="S31" s="84">
        <v>52</v>
      </c>
      <c r="T31" s="84">
        <v>24</v>
      </c>
      <c r="U31" s="84">
        <v>9</v>
      </c>
      <c r="V31" s="84">
        <v>16</v>
      </c>
      <c r="W31" s="84">
        <v>35</v>
      </c>
      <c r="X31" s="84">
        <v>202</v>
      </c>
    </row>
    <row r="32" spans="1:24" ht="15.75" thickBot="1" x14ac:dyDescent="0.3">
      <c r="A32" s="82" t="s">
        <v>446</v>
      </c>
      <c r="B32" s="84"/>
      <c r="C32" s="84"/>
      <c r="D32" s="84"/>
      <c r="E32" s="84">
        <v>120</v>
      </c>
      <c r="F32" s="84"/>
      <c r="G32" s="84"/>
      <c r="H32" s="84"/>
      <c r="I32" s="84"/>
      <c r="J32" s="84"/>
      <c r="K32" s="84">
        <v>120</v>
      </c>
      <c r="N32" s="97" t="s">
        <v>390</v>
      </c>
      <c r="O32" s="84"/>
      <c r="P32" s="84">
        <v>8</v>
      </c>
      <c r="Q32" s="84">
        <v>3</v>
      </c>
      <c r="R32" s="84">
        <v>6</v>
      </c>
      <c r="S32" s="84">
        <v>27</v>
      </c>
      <c r="T32" s="84">
        <v>3</v>
      </c>
      <c r="U32" s="84"/>
      <c r="V32" s="84">
        <v>12</v>
      </c>
      <c r="W32" s="84">
        <v>20</v>
      </c>
      <c r="X32" s="84">
        <v>79</v>
      </c>
    </row>
    <row r="33" spans="1:24" ht="15.75" thickBot="1" x14ac:dyDescent="0.3">
      <c r="A33" s="82" t="s">
        <v>379</v>
      </c>
      <c r="B33" s="84">
        <v>572</v>
      </c>
      <c r="C33" s="84">
        <v>1078</v>
      </c>
      <c r="D33" s="84">
        <v>956</v>
      </c>
      <c r="E33" s="84">
        <v>831</v>
      </c>
      <c r="F33" s="84">
        <v>884</v>
      </c>
      <c r="G33" s="84">
        <v>866</v>
      </c>
      <c r="H33" s="84">
        <v>1206</v>
      </c>
      <c r="I33" s="84">
        <v>480</v>
      </c>
      <c r="J33" s="84">
        <v>335</v>
      </c>
      <c r="K33" s="84">
        <v>7208</v>
      </c>
      <c r="N33" s="82" t="s">
        <v>359</v>
      </c>
      <c r="O33" s="83"/>
      <c r="P33" s="83"/>
      <c r="Q33" s="83"/>
      <c r="R33" s="83">
        <v>156</v>
      </c>
      <c r="S33" s="83">
        <v>249</v>
      </c>
      <c r="T33" s="83">
        <v>228</v>
      </c>
      <c r="U33" s="83">
        <v>229</v>
      </c>
      <c r="V33" s="83">
        <v>219</v>
      </c>
      <c r="W33" s="83">
        <v>138</v>
      </c>
      <c r="X33" s="83">
        <v>1219</v>
      </c>
    </row>
    <row r="34" spans="1:24" ht="15.75" thickBot="1" x14ac:dyDescent="0.3">
      <c r="A34" s="82" t="s">
        <v>380</v>
      </c>
      <c r="B34" s="84">
        <v>59</v>
      </c>
      <c r="C34" s="84">
        <v>95</v>
      </c>
      <c r="D34" s="84">
        <v>160</v>
      </c>
      <c r="E34" s="84">
        <v>122</v>
      </c>
      <c r="F34" s="84">
        <v>53</v>
      </c>
      <c r="G34" s="84">
        <v>75</v>
      </c>
      <c r="H34" s="84">
        <v>100</v>
      </c>
      <c r="I34" s="84">
        <v>26</v>
      </c>
      <c r="J34" s="84">
        <v>63</v>
      </c>
      <c r="K34" s="84">
        <v>753</v>
      </c>
      <c r="N34" s="97" t="s">
        <v>384</v>
      </c>
      <c r="O34" s="84"/>
      <c r="P34" s="84"/>
      <c r="Q34" s="84"/>
      <c r="R34" s="84">
        <v>141</v>
      </c>
      <c r="S34" s="84">
        <v>216</v>
      </c>
      <c r="T34" s="84">
        <v>207</v>
      </c>
      <c r="U34" s="84">
        <v>172</v>
      </c>
      <c r="V34" s="84">
        <v>173</v>
      </c>
      <c r="W34" s="84">
        <v>114</v>
      </c>
      <c r="X34" s="84">
        <v>1023</v>
      </c>
    </row>
    <row r="35" spans="1:24" ht="15.75" thickBot="1" x14ac:dyDescent="0.3">
      <c r="A35" s="82" t="s">
        <v>381</v>
      </c>
      <c r="B35" s="84"/>
      <c r="C35" s="84">
        <v>100</v>
      </c>
      <c r="D35" s="84">
        <v>95</v>
      </c>
      <c r="E35" s="84">
        <v>115</v>
      </c>
      <c r="F35" s="84">
        <v>267</v>
      </c>
      <c r="G35" s="84">
        <v>139</v>
      </c>
      <c r="H35" s="84">
        <v>269</v>
      </c>
      <c r="I35" s="84">
        <v>242</v>
      </c>
      <c r="J35" s="84">
        <v>121</v>
      </c>
      <c r="K35" s="84">
        <v>1348</v>
      </c>
      <c r="N35" s="97" t="s">
        <v>385</v>
      </c>
      <c r="O35" s="84"/>
      <c r="P35" s="84"/>
      <c r="Q35" s="84"/>
      <c r="R35" s="84">
        <v>12</v>
      </c>
      <c r="S35" s="84">
        <v>30</v>
      </c>
      <c r="T35" s="84">
        <v>21</v>
      </c>
      <c r="U35" s="84">
        <v>39</v>
      </c>
      <c r="V35" s="84">
        <v>35</v>
      </c>
      <c r="W35" s="84">
        <v>6</v>
      </c>
      <c r="X35" s="84">
        <v>143</v>
      </c>
    </row>
    <row r="36" spans="1:24" ht="15.75" thickBot="1" x14ac:dyDescent="0.3">
      <c r="A36" s="82" t="s">
        <v>432</v>
      </c>
      <c r="B36" s="84">
        <v>39</v>
      </c>
      <c r="C36" s="84">
        <v>7</v>
      </c>
      <c r="D36" s="84">
        <v>15</v>
      </c>
      <c r="E36" s="84"/>
      <c r="F36" s="84"/>
      <c r="G36" s="84"/>
      <c r="H36" s="84"/>
      <c r="I36" s="84"/>
      <c r="J36" s="84"/>
      <c r="K36" s="84">
        <v>61</v>
      </c>
      <c r="N36" s="97" t="s">
        <v>389</v>
      </c>
      <c r="O36" s="84"/>
      <c r="P36" s="84"/>
      <c r="Q36" s="84"/>
      <c r="R36" s="84">
        <v>3</v>
      </c>
      <c r="S36" s="84"/>
      <c r="T36" s="84"/>
      <c r="U36" s="84">
        <v>9</v>
      </c>
      <c r="V36" s="84">
        <v>11</v>
      </c>
      <c r="W36" s="84">
        <v>18</v>
      </c>
      <c r="X36" s="84">
        <v>41</v>
      </c>
    </row>
    <row r="37" spans="1:24" ht="15.75" thickBot="1" x14ac:dyDescent="0.3">
      <c r="A37" s="94" t="s">
        <v>383</v>
      </c>
      <c r="B37" s="95">
        <v>12177</v>
      </c>
      <c r="C37" s="95">
        <v>13543</v>
      </c>
      <c r="D37" s="95">
        <v>14921</v>
      </c>
      <c r="E37" s="95">
        <v>15155</v>
      </c>
      <c r="F37" s="95">
        <v>15905</v>
      </c>
      <c r="G37" s="95">
        <v>15279</v>
      </c>
      <c r="H37" s="95">
        <v>16351</v>
      </c>
      <c r="I37" s="95">
        <v>15142</v>
      </c>
      <c r="J37" s="95">
        <v>14165</v>
      </c>
      <c r="K37" s="95">
        <v>132638</v>
      </c>
      <c r="N37" s="97" t="s">
        <v>390</v>
      </c>
      <c r="O37" s="84"/>
      <c r="P37" s="84"/>
      <c r="Q37" s="84"/>
      <c r="R37" s="84"/>
      <c r="S37" s="84">
        <v>3</v>
      </c>
      <c r="T37" s="84"/>
      <c r="U37" s="84">
        <v>9</v>
      </c>
      <c r="V37" s="84"/>
      <c r="W37" s="84"/>
      <c r="X37" s="84">
        <v>12</v>
      </c>
    </row>
    <row r="38" spans="1:24" ht="15.75" thickBot="1" x14ac:dyDescent="0.3">
      <c r="N38" s="82" t="s">
        <v>360</v>
      </c>
      <c r="O38" s="83">
        <v>273</v>
      </c>
      <c r="P38" s="83">
        <v>236</v>
      </c>
      <c r="Q38" s="83">
        <v>193</v>
      </c>
      <c r="R38" s="83">
        <v>120</v>
      </c>
      <c r="S38" s="83">
        <v>169</v>
      </c>
      <c r="T38" s="83">
        <v>121</v>
      </c>
      <c r="U38" s="83">
        <v>191</v>
      </c>
      <c r="V38" s="83">
        <v>182</v>
      </c>
      <c r="W38" s="83">
        <v>210</v>
      </c>
      <c r="X38" s="83">
        <v>1695</v>
      </c>
    </row>
    <row r="39" spans="1:24" ht="15.75" thickBot="1" x14ac:dyDescent="0.3">
      <c r="N39" s="97" t="s">
        <v>384</v>
      </c>
      <c r="O39" s="84">
        <v>270</v>
      </c>
      <c r="P39" s="84">
        <v>233</v>
      </c>
      <c r="Q39" s="84">
        <v>189</v>
      </c>
      <c r="R39" s="84">
        <v>109</v>
      </c>
      <c r="S39" s="84">
        <v>163</v>
      </c>
      <c r="T39" s="84">
        <v>115</v>
      </c>
      <c r="U39" s="84">
        <v>185</v>
      </c>
      <c r="V39" s="84">
        <v>179</v>
      </c>
      <c r="W39" s="84">
        <v>196</v>
      </c>
      <c r="X39" s="84">
        <v>1639</v>
      </c>
    </row>
    <row r="40" spans="1:24" ht="15.75" thickBot="1" x14ac:dyDescent="0.3">
      <c r="N40" s="97" t="s">
        <v>385</v>
      </c>
      <c r="O40" s="84">
        <v>3</v>
      </c>
      <c r="P40" s="84">
        <v>3</v>
      </c>
      <c r="Q40" s="84"/>
      <c r="R40" s="84">
        <v>11</v>
      </c>
      <c r="S40" s="84">
        <v>3</v>
      </c>
      <c r="T40" s="84"/>
      <c r="U40" s="84">
        <v>3</v>
      </c>
      <c r="V40" s="84"/>
      <c r="W40" s="84"/>
      <c r="X40" s="84">
        <v>23</v>
      </c>
    </row>
    <row r="41" spans="1:24" ht="15.75" thickBot="1" x14ac:dyDescent="0.3">
      <c r="N41" s="97" t="s">
        <v>388</v>
      </c>
      <c r="O41" s="84"/>
      <c r="P41" s="84"/>
      <c r="Q41" s="84"/>
      <c r="R41" s="84"/>
      <c r="S41" s="84"/>
      <c r="T41" s="84"/>
      <c r="U41" s="84"/>
      <c r="V41" s="84"/>
      <c r="W41" s="84">
        <v>3</v>
      </c>
      <c r="X41" s="84">
        <v>3</v>
      </c>
    </row>
    <row r="42" spans="1:24" ht="15.75" thickBot="1" x14ac:dyDescent="0.3">
      <c r="N42" s="97" t="s">
        <v>389</v>
      </c>
      <c r="O42" s="84"/>
      <c r="P42" s="84"/>
      <c r="Q42" s="84"/>
      <c r="R42" s="84"/>
      <c r="S42" s="84">
        <v>3</v>
      </c>
      <c r="T42" s="84">
        <v>6</v>
      </c>
      <c r="U42" s="84"/>
      <c r="V42" s="84">
        <v>3</v>
      </c>
      <c r="W42" s="84">
        <v>11</v>
      </c>
      <c r="X42" s="84">
        <v>23</v>
      </c>
    </row>
    <row r="43" spans="1:24" ht="15.75" thickBot="1" x14ac:dyDescent="0.3">
      <c r="N43" s="97" t="s">
        <v>390</v>
      </c>
      <c r="O43" s="84"/>
      <c r="P43" s="84"/>
      <c r="Q43" s="84">
        <v>4</v>
      </c>
      <c r="R43" s="84"/>
      <c r="S43" s="84"/>
      <c r="T43" s="84"/>
      <c r="U43" s="84">
        <v>3</v>
      </c>
      <c r="V43" s="84"/>
      <c r="W43" s="84"/>
      <c r="X43" s="84">
        <v>7</v>
      </c>
    </row>
    <row r="44" spans="1:24" ht="15.75" thickBot="1" x14ac:dyDescent="0.3">
      <c r="N44" s="82" t="s">
        <v>443</v>
      </c>
      <c r="O44" s="83"/>
      <c r="P44" s="83"/>
      <c r="Q44" s="83">
        <v>15</v>
      </c>
      <c r="R44" s="83">
        <v>36</v>
      </c>
      <c r="S44" s="83"/>
      <c r="T44" s="83"/>
      <c r="U44" s="83"/>
      <c r="V44" s="83"/>
      <c r="W44" s="83"/>
      <c r="X44" s="83">
        <v>51</v>
      </c>
    </row>
    <row r="45" spans="1:24" ht="15.75" thickBot="1" x14ac:dyDescent="0.3">
      <c r="N45" s="97" t="s">
        <v>384</v>
      </c>
      <c r="O45" s="84"/>
      <c r="P45" s="84"/>
      <c r="Q45" s="84">
        <v>15</v>
      </c>
      <c r="R45" s="84">
        <v>33</v>
      </c>
      <c r="S45" s="84"/>
      <c r="T45" s="84"/>
      <c r="U45" s="84"/>
      <c r="V45" s="84"/>
      <c r="W45" s="84"/>
      <c r="X45" s="84">
        <v>48</v>
      </c>
    </row>
    <row r="46" spans="1:24" ht="15.75" thickBot="1" x14ac:dyDescent="0.3">
      <c r="N46" s="97" t="s">
        <v>385</v>
      </c>
      <c r="O46" s="84"/>
      <c r="P46" s="84"/>
      <c r="Q46" s="84"/>
      <c r="R46" s="84">
        <v>3</v>
      </c>
      <c r="S46" s="84"/>
      <c r="T46" s="84"/>
      <c r="U46" s="84"/>
      <c r="V46" s="84"/>
      <c r="W46" s="84"/>
      <c r="X46" s="84">
        <v>3</v>
      </c>
    </row>
    <row r="47" spans="1:24" ht="15.75" thickBot="1" x14ac:dyDescent="0.3">
      <c r="N47" s="82" t="s">
        <v>361</v>
      </c>
      <c r="O47" s="83">
        <v>172</v>
      </c>
      <c r="P47" s="83">
        <v>190</v>
      </c>
      <c r="Q47" s="83">
        <v>199</v>
      </c>
      <c r="R47" s="83">
        <v>277</v>
      </c>
      <c r="S47" s="83">
        <v>245</v>
      </c>
      <c r="T47" s="83">
        <v>240</v>
      </c>
      <c r="U47" s="83">
        <v>225</v>
      </c>
      <c r="V47" s="83">
        <v>188</v>
      </c>
      <c r="W47" s="83">
        <v>274</v>
      </c>
      <c r="X47" s="83">
        <v>2010</v>
      </c>
    </row>
    <row r="48" spans="1:24" ht="15.75" thickBot="1" x14ac:dyDescent="0.3">
      <c r="N48" s="97" t="s">
        <v>391</v>
      </c>
      <c r="O48" s="84"/>
      <c r="P48" s="84">
        <v>4</v>
      </c>
      <c r="Q48" s="84">
        <v>3</v>
      </c>
      <c r="R48" s="84"/>
      <c r="S48" s="84"/>
      <c r="T48" s="84"/>
      <c r="U48" s="84"/>
      <c r="V48" s="84"/>
      <c r="W48" s="84"/>
      <c r="X48" s="84">
        <v>7</v>
      </c>
    </row>
    <row r="49" spans="14:24" ht="15.75" thickBot="1" x14ac:dyDescent="0.3">
      <c r="N49" s="97" t="s">
        <v>386</v>
      </c>
      <c r="O49" s="84">
        <v>7</v>
      </c>
      <c r="P49" s="84"/>
      <c r="Q49" s="84"/>
      <c r="R49" s="84"/>
      <c r="S49" s="84"/>
      <c r="T49" s="84"/>
      <c r="U49" s="84"/>
      <c r="V49" s="84"/>
      <c r="W49" s="84"/>
      <c r="X49" s="84">
        <v>7</v>
      </c>
    </row>
    <row r="50" spans="14:24" ht="15.75" thickBot="1" x14ac:dyDescent="0.3">
      <c r="N50" s="97" t="s">
        <v>384</v>
      </c>
      <c r="O50" s="84">
        <v>160</v>
      </c>
      <c r="P50" s="84">
        <v>179</v>
      </c>
      <c r="Q50" s="84">
        <v>190</v>
      </c>
      <c r="R50" s="84">
        <v>266</v>
      </c>
      <c r="S50" s="84">
        <v>220</v>
      </c>
      <c r="T50" s="84">
        <v>225</v>
      </c>
      <c r="U50" s="84">
        <v>225</v>
      </c>
      <c r="V50" s="84">
        <v>179</v>
      </c>
      <c r="W50" s="84">
        <v>259</v>
      </c>
      <c r="X50" s="84">
        <v>1903</v>
      </c>
    </row>
    <row r="51" spans="14:24" ht="15.75" thickBot="1" x14ac:dyDescent="0.3">
      <c r="N51" s="97" t="s">
        <v>385</v>
      </c>
      <c r="O51" s="84"/>
      <c r="P51" s="84"/>
      <c r="Q51" s="84"/>
      <c r="R51" s="84">
        <v>3</v>
      </c>
      <c r="S51" s="84">
        <v>3</v>
      </c>
      <c r="T51" s="84"/>
      <c r="U51" s="84"/>
      <c r="V51" s="84"/>
      <c r="W51" s="84">
        <v>9</v>
      </c>
      <c r="X51" s="84">
        <v>15</v>
      </c>
    </row>
    <row r="52" spans="14:24" ht="15.75" thickBot="1" x14ac:dyDescent="0.3">
      <c r="N52" s="97" t="s">
        <v>388</v>
      </c>
      <c r="O52" s="84"/>
      <c r="P52" s="84"/>
      <c r="Q52" s="84"/>
      <c r="R52" s="84">
        <v>4</v>
      </c>
      <c r="S52" s="84"/>
      <c r="T52" s="84">
        <v>6</v>
      </c>
      <c r="U52" s="84"/>
      <c r="V52" s="84"/>
      <c r="W52" s="84"/>
      <c r="X52" s="84">
        <v>10</v>
      </c>
    </row>
    <row r="53" spans="14:24" ht="15.75" thickBot="1" x14ac:dyDescent="0.3">
      <c r="N53" s="97" t="s">
        <v>389</v>
      </c>
      <c r="O53" s="84">
        <v>5</v>
      </c>
      <c r="P53" s="84">
        <v>7</v>
      </c>
      <c r="Q53" s="84">
        <v>6</v>
      </c>
      <c r="R53" s="84">
        <v>4</v>
      </c>
      <c r="S53" s="84">
        <v>18</v>
      </c>
      <c r="T53" s="84">
        <v>6</v>
      </c>
      <c r="U53" s="84"/>
      <c r="V53" s="84">
        <v>6</v>
      </c>
      <c r="W53" s="84">
        <v>6</v>
      </c>
      <c r="X53" s="84">
        <v>58</v>
      </c>
    </row>
    <row r="54" spans="14:24" ht="15.75" thickBot="1" x14ac:dyDescent="0.3">
      <c r="N54" s="97" t="s">
        <v>390</v>
      </c>
      <c r="O54" s="84"/>
      <c r="P54" s="84"/>
      <c r="Q54" s="84"/>
      <c r="R54" s="84"/>
      <c r="S54" s="84">
        <v>4</v>
      </c>
      <c r="T54" s="84">
        <v>3</v>
      </c>
      <c r="U54" s="84"/>
      <c r="V54" s="84">
        <v>3</v>
      </c>
      <c r="W54" s="84"/>
      <c r="X54" s="84">
        <v>10</v>
      </c>
    </row>
    <row r="55" spans="14:24" ht="15.75" thickBot="1" x14ac:dyDescent="0.3">
      <c r="N55" s="82" t="s">
        <v>362</v>
      </c>
      <c r="O55" s="83">
        <v>698</v>
      </c>
      <c r="P55" s="83">
        <v>415</v>
      </c>
      <c r="Q55" s="83">
        <v>417</v>
      </c>
      <c r="R55" s="83">
        <v>408</v>
      </c>
      <c r="S55" s="83">
        <v>406</v>
      </c>
      <c r="T55" s="83">
        <v>380</v>
      </c>
      <c r="U55" s="83">
        <v>358</v>
      </c>
      <c r="V55" s="83">
        <v>206</v>
      </c>
      <c r="W55" s="83">
        <v>287</v>
      </c>
      <c r="X55" s="83">
        <v>3575</v>
      </c>
    </row>
    <row r="56" spans="14:24" ht="15.75" thickBot="1" x14ac:dyDescent="0.3">
      <c r="N56" s="97"/>
      <c r="O56" s="84"/>
      <c r="P56" s="84"/>
      <c r="Q56" s="84"/>
      <c r="R56" s="84">
        <v>12</v>
      </c>
      <c r="S56" s="84"/>
      <c r="T56" s="84"/>
      <c r="U56" s="84"/>
      <c r="V56" s="84"/>
      <c r="W56" s="84"/>
      <c r="X56" s="84">
        <v>12</v>
      </c>
    </row>
    <row r="57" spans="14:24" ht="15.75" thickBot="1" x14ac:dyDescent="0.3">
      <c r="N57" s="97" t="s">
        <v>391</v>
      </c>
      <c r="O57" s="84">
        <v>15</v>
      </c>
      <c r="P57" s="84">
        <v>25</v>
      </c>
      <c r="Q57" s="84">
        <v>3</v>
      </c>
      <c r="R57" s="84"/>
      <c r="S57" s="84">
        <v>7</v>
      </c>
      <c r="T57" s="84">
        <v>8</v>
      </c>
      <c r="U57" s="84">
        <v>19</v>
      </c>
      <c r="V57" s="84">
        <v>6</v>
      </c>
      <c r="W57" s="84">
        <v>6</v>
      </c>
      <c r="X57" s="84">
        <v>89</v>
      </c>
    </row>
    <row r="58" spans="14:24" ht="15.75" thickBot="1" x14ac:dyDescent="0.3">
      <c r="N58" s="97" t="s">
        <v>386</v>
      </c>
      <c r="O58" s="84">
        <v>45</v>
      </c>
      <c r="P58" s="84">
        <v>25</v>
      </c>
      <c r="Q58" s="84">
        <v>14</v>
      </c>
      <c r="R58" s="84">
        <v>9</v>
      </c>
      <c r="S58" s="84">
        <v>18</v>
      </c>
      <c r="T58" s="84">
        <v>3</v>
      </c>
      <c r="U58" s="84">
        <v>6</v>
      </c>
      <c r="V58" s="84"/>
      <c r="W58" s="84">
        <v>3</v>
      </c>
      <c r="X58" s="84">
        <v>123</v>
      </c>
    </row>
    <row r="59" spans="14:24" ht="15.75" thickBot="1" x14ac:dyDescent="0.3">
      <c r="N59" s="97" t="s">
        <v>384</v>
      </c>
      <c r="O59" s="84">
        <v>575</v>
      </c>
      <c r="P59" s="84">
        <v>317</v>
      </c>
      <c r="Q59" s="84">
        <v>354</v>
      </c>
      <c r="R59" s="84">
        <v>330</v>
      </c>
      <c r="S59" s="84">
        <v>314</v>
      </c>
      <c r="T59" s="84">
        <v>290</v>
      </c>
      <c r="U59" s="84">
        <v>286</v>
      </c>
      <c r="V59" s="84">
        <v>174</v>
      </c>
      <c r="W59" s="84">
        <v>219</v>
      </c>
      <c r="X59" s="84">
        <v>2859</v>
      </c>
    </row>
    <row r="60" spans="14:24" ht="15.75" thickBot="1" x14ac:dyDescent="0.3">
      <c r="N60" s="97" t="s">
        <v>385</v>
      </c>
      <c r="O60" s="84">
        <v>31</v>
      </c>
      <c r="P60" s="84">
        <v>19</v>
      </c>
      <c r="Q60" s="84">
        <v>5</v>
      </c>
      <c r="R60" s="84">
        <v>29</v>
      </c>
      <c r="S60" s="84">
        <v>37</v>
      </c>
      <c r="T60" s="84">
        <v>37</v>
      </c>
      <c r="U60" s="84">
        <v>18</v>
      </c>
      <c r="V60" s="84">
        <v>8</v>
      </c>
      <c r="W60" s="84">
        <v>9</v>
      </c>
      <c r="X60" s="84">
        <v>193</v>
      </c>
    </row>
    <row r="61" spans="14:24" ht="15.75" thickBot="1" x14ac:dyDescent="0.3">
      <c r="N61" s="97" t="s">
        <v>388</v>
      </c>
      <c r="O61" s="84">
        <v>20</v>
      </c>
      <c r="P61" s="84"/>
      <c r="Q61" s="84"/>
      <c r="R61" s="84"/>
      <c r="S61" s="84"/>
      <c r="T61" s="84"/>
      <c r="U61" s="84"/>
      <c r="V61" s="84">
        <v>3</v>
      </c>
      <c r="W61" s="84">
        <v>6</v>
      </c>
      <c r="X61" s="84">
        <v>29</v>
      </c>
    </row>
    <row r="62" spans="14:24" ht="15.75" thickBot="1" x14ac:dyDescent="0.3">
      <c r="N62" s="97" t="s">
        <v>392</v>
      </c>
      <c r="O62" s="84"/>
      <c r="P62" s="84">
        <v>3</v>
      </c>
      <c r="Q62" s="84"/>
      <c r="R62" s="84"/>
      <c r="S62" s="84"/>
      <c r="T62" s="84"/>
      <c r="U62" s="84"/>
      <c r="V62" s="84"/>
      <c r="W62" s="84"/>
      <c r="X62" s="84">
        <v>3</v>
      </c>
    </row>
    <row r="63" spans="14:24" ht="15.75" thickBot="1" x14ac:dyDescent="0.3">
      <c r="N63" s="97" t="s">
        <v>389</v>
      </c>
      <c r="O63" s="84">
        <v>12</v>
      </c>
      <c r="P63" s="84">
        <v>26</v>
      </c>
      <c r="Q63" s="84">
        <v>41</v>
      </c>
      <c r="R63" s="84">
        <v>28</v>
      </c>
      <c r="S63" s="84">
        <v>30</v>
      </c>
      <c r="T63" s="84">
        <v>42</v>
      </c>
      <c r="U63" s="84">
        <v>29</v>
      </c>
      <c r="V63" s="84">
        <v>12</v>
      </c>
      <c r="W63" s="84">
        <v>38</v>
      </c>
      <c r="X63" s="84">
        <v>258</v>
      </c>
    </row>
    <row r="64" spans="14:24" ht="15.75" thickBot="1" x14ac:dyDescent="0.3">
      <c r="N64" s="97" t="s">
        <v>390</v>
      </c>
      <c r="O64" s="84"/>
      <c r="P64" s="84"/>
      <c r="Q64" s="84"/>
      <c r="R64" s="84"/>
      <c r="S64" s="84"/>
      <c r="T64" s="84"/>
      <c r="U64" s="84"/>
      <c r="V64" s="84">
        <v>3</v>
      </c>
      <c r="W64" s="84">
        <v>6</v>
      </c>
      <c r="X64" s="84">
        <v>9</v>
      </c>
    </row>
    <row r="65" spans="14:24" ht="15.75" thickBot="1" x14ac:dyDescent="0.3">
      <c r="N65" s="82" t="s">
        <v>444</v>
      </c>
      <c r="O65" s="83"/>
      <c r="P65" s="83"/>
      <c r="Q65" s="83"/>
      <c r="R65" s="83">
        <v>4</v>
      </c>
      <c r="S65" s="83"/>
      <c r="T65" s="83"/>
      <c r="U65" s="83"/>
      <c r="V65" s="83"/>
      <c r="W65" s="83"/>
      <c r="X65" s="83">
        <v>4</v>
      </c>
    </row>
    <row r="66" spans="14:24" ht="15.75" thickBot="1" x14ac:dyDescent="0.3">
      <c r="N66" s="97" t="s">
        <v>384</v>
      </c>
      <c r="O66" s="84"/>
      <c r="P66" s="84"/>
      <c r="Q66" s="84"/>
      <c r="R66" s="84">
        <v>2</v>
      </c>
      <c r="S66" s="84"/>
      <c r="T66" s="84"/>
      <c r="U66" s="84"/>
      <c r="V66" s="84"/>
      <c r="W66" s="84"/>
      <c r="X66" s="84">
        <v>2</v>
      </c>
    </row>
    <row r="67" spans="14:24" ht="15.75" thickBot="1" x14ac:dyDescent="0.3">
      <c r="N67" s="97" t="s">
        <v>385</v>
      </c>
      <c r="O67" s="84"/>
      <c r="P67" s="84"/>
      <c r="Q67" s="84"/>
      <c r="R67" s="84">
        <v>2</v>
      </c>
      <c r="S67" s="84"/>
      <c r="T67" s="84"/>
      <c r="U67" s="84"/>
      <c r="V67" s="84"/>
      <c r="W67" s="84"/>
      <c r="X67" s="84">
        <v>2</v>
      </c>
    </row>
    <row r="68" spans="14:24" ht="15.75" thickBot="1" x14ac:dyDescent="0.3">
      <c r="N68" s="82" t="s">
        <v>363</v>
      </c>
      <c r="O68" s="83">
        <v>132</v>
      </c>
      <c r="P68" s="83">
        <v>153</v>
      </c>
      <c r="Q68" s="83">
        <v>189</v>
      </c>
      <c r="R68" s="83">
        <v>156</v>
      </c>
      <c r="S68" s="83">
        <v>144</v>
      </c>
      <c r="T68" s="83">
        <v>126</v>
      </c>
      <c r="U68" s="83">
        <v>126</v>
      </c>
      <c r="V68" s="83">
        <v>135</v>
      </c>
      <c r="W68" s="83">
        <v>138</v>
      </c>
      <c r="X68" s="83">
        <v>1299</v>
      </c>
    </row>
    <row r="69" spans="14:24" ht="15.75" thickBot="1" x14ac:dyDescent="0.3">
      <c r="N69" s="97" t="s">
        <v>391</v>
      </c>
      <c r="O69" s="84"/>
      <c r="P69" s="84"/>
      <c r="Q69" s="84"/>
      <c r="R69" s="84"/>
      <c r="S69" s="84"/>
      <c r="T69" s="84">
        <v>3</v>
      </c>
      <c r="U69" s="84"/>
      <c r="V69" s="84"/>
      <c r="W69" s="84"/>
      <c r="X69" s="84">
        <v>3</v>
      </c>
    </row>
    <row r="70" spans="14:24" ht="15.75" thickBot="1" x14ac:dyDescent="0.3">
      <c r="N70" s="97" t="s">
        <v>386</v>
      </c>
      <c r="O70" s="84"/>
      <c r="P70" s="84"/>
      <c r="Q70" s="84">
        <v>3</v>
      </c>
      <c r="R70" s="84"/>
      <c r="S70" s="84"/>
      <c r="T70" s="84"/>
      <c r="U70" s="84"/>
      <c r="V70" s="84"/>
      <c r="W70" s="84"/>
      <c r="X70" s="84">
        <v>3</v>
      </c>
    </row>
    <row r="71" spans="14:24" ht="15.75" thickBot="1" x14ac:dyDescent="0.3">
      <c r="N71" s="97" t="s">
        <v>384</v>
      </c>
      <c r="O71" s="84">
        <v>129</v>
      </c>
      <c r="P71" s="84">
        <v>138</v>
      </c>
      <c r="Q71" s="84">
        <v>174</v>
      </c>
      <c r="R71" s="84">
        <v>141</v>
      </c>
      <c r="S71" s="84">
        <v>141</v>
      </c>
      <c r="T71" s="84">
        <v>111</v>
      </c>
      <c r="U71" s="84">
        <v>123</v>
      </c>
      <c r="V71" s="84">
        <v>129</v>
      </c>
      <c r="W71" s="84">
        <v>132</v>
      </c>
      <c r="X71" s="84">
        <v>1218</v>
      </c>
    </row>
    <row r="72" spans="14:24" ht="15.75" thickBot="1" x14ac:dyDescent="0.3">
      <c r="N72" s="97" t="s">
        <v>385</v>
      </c>
      <c r="O72" s="84"/>
      <c r="P72" s="84">
        <v>9</v>
      </c>
      <c r="Q72" s="84">
        <v>3</v>
      </c>
      <c r="R72" s="84">
        <v>9</v>
      </c>
      <c r="S72" s="84"/>
      <c r="T72" s="84">
        <v>3</v>
      </c>
      <c r="U72" s="84"/>
      <c r="V72" s="84">
        <v>3</v>
      </c>
      <c r="W72" s="84"/>
      <c r="X72" s="84">
        <v>27</v>
      </c>
    </row>
    <row r="73" spans="14:24" ht="15.75" thickBot="1" x14ac:dyDescent="0.3">
      <c r="N73" s="97" t="s">
        <v>388</v>
      </c>
      <c r="O73" s="84"/>
      <c r="P73" s="84"/>
      <c r="Q73" s="84"/>
      <c r="R73" s="84"/>
      <c r="S73" s="84"/>
      <c r="T73" s="84"/>
      <c r="U73" s="84"/>
      <c r="V73" s="84"/>
      <c r="W73" s="84">
        <v>6</v>
      </c>
      <c r="X73" s="84">
        <v>6</v>
      </c>
    </row>
    <row r="74" spans="14:24" ht="15.75" thickBot="1" x14ac:dyDescent="0.3">
      <c r="N74" s="97" t="s">
        <v>389</v>
      </c>
      <c r="O74" s="84">
        <v>3</v>
      </c>
      <c r="P74" s="84"/>
      <c r="Q74" s="84">
        <v>3</v>
      </c>
      <c r="R74" s="84">
        <v>6</v>
      </c>
      <c r="S74" s="84">
        <v>3</v>
      </c>
      <c r="T74" s="84">
        <v>9</v>
      </c>
      <c r="U74" s="84">
        <v>3</v>
      </c>
      <c r="V74" s="84"/>
      <c r="W74" s="84"/>
      <c r="X74" s="84">
        <v>27</v>
      </c>
    </row>
    <row r="75" spans="14:24" ht="15.75" thickBot="1" x14ac:dyDescent="0.3">
      <c r="N75" s="97" t="s">
        <v>390</v>
      </c>
      <c r="O75" s="84"/>
      <c r="P75" s="84">
        <v>6</v>
      </c>
      <c r="Q75" s="84">
        <v>6</v>
      </c>
      <c r="R75" s="84"/>
      <c r="S75" s="84"/>
      <c r="T75" s="84"/>
      <c r="U75" s="84"/>
      <c r="V75" s="84">
        <v>3</v>
      </c>
      <c r="W75" s="84"/>
      <c r="X75" s="84">
        <v>15</v>
      </c>
    </row>
    <row r="76" spans="14:24" ht="15.75" thickBot="1" x14ac:dyDescent="0.3">
      <c r="N76" s="82" t="s">
        <v>364</v>
      </c>
      <c r="O76" s="83">
        <v>1259</v>
      </c>
      <c r="P76" s="83">
        <v>1261</v>
      </c>
      <c r="Q76" s="83">
        <v>1460</v>
      </c>
      <c r="R76" s="83">
        <v>1551</v>
      </c>
      <c r="S76" s="83">
        <v>1847</v>
      </c>
      <c r="T76" s="83">
        <v>2070</v>
      </c>
      <c r="U76" s="83">
        <v>2253</v>
      </c>
      <c r="V76" s="83">
        <v>1932</v>
      </c>
      <c r="W76" s="83">
        <v>2217</v>
      </c>
      <c r="X76" s="83">
        <v>15850</v>
      </c>
    </row>
    <row r="77" spans="14:24" ht="15.75" thickBot="1" x14ac:dyDescent="0.3">
      <c r="N77" s="97" t="s">
        <v>391</v>
      </c>
      <c r="O77" s="84">
        <v>6</v>
      </c>
      <c r="P77" s="84">
        <v>12</v>
      </c>
      <c r="Q77" s="84">
        <v>9</v>
      </c>
      <c r="R77" s="84">
        <v>15</v>
      </c>
      <c r="S77" s="84">
        <v>9</v>
      </c>
      <c r="T77" s="84">
        <v>21</v>
      </c>
      <c r="U77" s="84">
        <v>30</v>
      </c>
      <c r="V77" s="84">
        <v>14</v>
      </c>
      <c r="W77" s="84">
        <v>12</v>
      </c>
      <c r="X77" s="84">
        <v>128</v>
      </c>
    </row>
    <row r="78" spans="14:24" ht="15.75" thickBot="1" x14ac:dyDescent="0.3">
      <c r="N78" s="97" t="s">
        <v>386</v>
      </c>
      <c r="O78" s="84">
        <v>36</v>
      </c>
      <c r="P78" s="84">
        <v>85</v>
      </c>
      <c r="Q78" s="84">
        <v>44</v>
      </c>
      <c r="R78" s="84">
        <v>80</v>
      </c>
      <c r="S78" s="84">
        <v>83</v>
      </c>
      <c r="T78" s="84">
        <v>99</v>
      </c>
      <c r="U78" s="84">
        <v>129</v>
      </c>
      <c r="V78" s="84">
        <v>88</v>
      </c>
      <c r="W78" s="84">
        <v>75</v>
      </c>
      <c r="X78" s="84">
        <v>719</v>
      </c>
    </row>
    <row r="79" spans="14:24" ht="15.75" thickBot="1" x14ac:dyDescent="0.3">
      <c r="N79" s="97" t="s">
        <v>384</v>
      </c>
      <c r="O79" s="84">
        <v>1047</v>
      </c>
      <c r="P79" s="84">
        <v>1008</v>
      </c>
      <c r="Q79" s="84">
        <v>1185</v>
      </c>
      <c r="R79" s="84">
        <v>1258</v>
      </c>
      <c r="S79" s="84">
        <v>1424</v>
      </c>
      <c r="T79" s="84">
        <v>1635</v>
      </c>
      <c r="U79" s="84">
        <v>1857</v>
      </c>
      <c r="V79" s="84">
        <v>1674</v>
      </c>
      <c r="W79" s="84">
        <v>1990</v>
      </c>
      <c r="X79" s="84">
        <v>13078</v>
      </c>
    </row>
    <row r="80" spans="14:24" ht="15.75" thickBot="1" x14ac:dyDescent="0.3">
      <c r="N80" s="97" t="s">
        <v>385</v>
      </c>
      <c r="O80" s="84">
        <v>120</v>
      </c>
      <c r="P80" s="84">
        <v>90</v>
      </c>
      <c r="Q80" s="84">
        <v>114</v>
      </c>
      <c r="R80" s="84">
        <v>89</v>
      </c>
      <c r="S80" s="84">
        <v>188</v>
      </c>
      <c r="T80" s="84">
        <v>186</v>
      </c>
      <c r="U80" s="84">
        <v>90</v>
      </c>
      <c r="V80" s="84">
        <v>42</v>
      </c>
      <c r="W80" s="84">
        <v>9</v>
      </c>
      <c r="X80" s="84">
        <v>928</v>
      </c>
    </row>
    <row r="81" spans="14:24" ht="15.75" thickBot="1" x14ac:dyDescent="0.3">
      <c r="N81" s="97" t="s">
        <v>388</v>
      </c>
      <c r="O81" s="84">
        <v>15</v>
      </c>
      <c r="P81" s="84">
        <v>18</v>
      </c>
      <c r="Q81" s="84"/>
      <c r="R81" s="84">
        <v>6</v>
      </c>
      <c r="S81" s="84">
        <v>12</v>
      </c>
      <c r="T81" s="84">
        <v>24</v>
      </c>
      <c r="U81" s="84">
        <v>21</v>
      </c>
      <c r="V81" s="84">
        <v>15</v>
      </c>
      <c r="W81" s="84">
        <v>6</v>
      </c>
      <c r="X81" s="84">
        <v>117</v>
      </c>
    </row>
    <row r="82" spans="14:24" ht="15.75" thickBot="1" x14ac:dyDescent="0.3">
      <c r="N82" s="97" t="s">
        <v>387</v>
      </c>
      <c r="O82" s="84"/>
      <c r="P82" s="84">
        <v>3</v>
      </c>
      <c r="Q82" s="84">
        <v>3</v>
      </c>
      <c r="R82" s="84"/>
      <c r="S82" s="84"/>
      <c r="T82" s="84">
        <v>6</v>
      </c>
      <c r="U82" s="84">
        <v>21</v>
      </c>
      <c r="V82" s="84">
        <v>3</v>
      </c>
      <c r="W82" s="84">
        <v>6</v>
      </c>
      <c r="X82" s="84">
        <v>42</v>
      </c>
    </row>
    <row r="83" spans="14:24" ht="15.75" thickBot="1" x14ac:dyDescent="0.3">
      <c r="N83" s="97" t="s">
        <v>389</v>
      </c>
      <c r="O83" s="84">
        <v>35</v>
      </c>
      <c r="P83" s="84">
        <v>45</v>
      </c>
      <c r="Q83" s="84">
        <v>93</v>
      </c>
      <c r="R83" s="84">
        <v>91</v>
      </c>
      <c r="S83" s="84">
        <v>108</v>
      </c>
      <c r="T83" s="84">
        <v>75</v>
      </c>
      <c r="U83" s="84">
        <v>105</v>
      </c>
      <c r="V83" s="84">
        <v>96</v>
      </c>
      <c r="W83" s="84">
        <v>119</v>
      </c>
      <c r="X83" s="84">
        <v>767</v>
      </c>
    </row>
    <row r="84" spans="14:24" ht="15.75" thickBot="1" x14ac:dyDescent="0.3">
      <c r="N84" s="97" t="s">
        <v>390</v>
      </c>
      <c r="O84" s="84"/>
      <c r="P84" s="84"/>
      <c r="Q84" s="84">
        <v>12</v>
      </c>
      <c r="R84" s="84">
        <v>12</v>
      </c>
      <c r="S84" s="84">
        <v>23</v>
      </c>
      <c r="T84" s="84">
        <v>24</v>
      </c>
      <c r="U84" s="84"/>
      <c r="V84" s="84"/>
      <c r="W84" s="84"/>
      <c r="X84" s="84">
        <v>71</v>
      </c>
    </row>
    <row r="85" spans="14:24" ht="15.75" thickBot="1" x14ac:dyDescent="0.3">
      <c r="N85" s="82" t="s">
        <v>365</v>
      </c>
      <c r="O85" s="83">
        <v>1045</v>
      </c>
      <c r="P85" s="83">
        <v>1229</v>
      </c>
      <c r="Q85" s="83">
        <v>1242</v>
      </c>
      <c r="R85" s="83">
        <v>1382</v>
      </c>
      <c r="S85" s="83">
        <v>1924</v>
      </c>
      <c r="T85" s="83">
        <v>1590</v>
      </c>
      <c r="U85" s="83">
        <v>1528</v>
      </c>
      <c r="V85" s="83">
        <v>1478</v>
      </c>
      <c r="W85" s="83">
        <v>1263</v>
      </c>
      <c r="X85" s="83">
        <v>12681</v>
      </c>
    </row>
    <row r="86" spans="14:24" ht="15.75" thickBot="1" x14ac:dyDescent="0.3">
      <c r="N86" s="97" t="s">
        <v>391</v>
      </c>
      <c r="O86" s="84">
        <v>18</v>
      </c>
      <c r="P86" s="84">
        <v>27</v>
      </c>
      <c r="Q86" s="84">
        <v>12</v>
      </c>
      <c r="R86" s="84">
        <v>21</v>
      </c>
      <c r="S86" s="84">
        <v>23</v>
      </c>
      <c r="T86" s="84">
        <v>32</v>
      </c>
      <c r="U86" s="84">
        <v>9</v>
      </c>
      <c r="V86" s="84">
        <v>33</v>
      </c>
      <c r="W86" s="84">
        <v>11</v>
      </c>
      <c r="X86" s="84">
        <v>186</v>
      </c>
    </row>
    <row r="87" spans="14:24" ht="15.75" thickBot="1" x14ac:dyDescent="0.3">
      <c r="N87" s="97" t="s">
        <v>386</v>
      </c>
      <c r="O87" s="84">
        <v>57</v>
      </c>
      <c r="P87" s="84">
        <v>65</v>
      </c>
      <c r="Q87" s="84">
        <v>77</v>
      </c>
      <c r="R87" s="84">
        <v>63</v>
      </c>
      <c r="S87" s="84">
        <v>94</v>
      </c>
      <c r="T87" s="84">
        <v>66</v>
      </c>
      <c r="U87" s="84">
        <v>94</v>
      </c>
      <c r="V87" s="84">
        <v>100</v>
      </c>
      <c r="W87" s="84">
        <v>106</v>
      </c>
      <c r="X87" s="84">
        <v>722</v>
      </c>
    </row>
    <row r="88" spans="14:24" ht="15.75" thickBot="1" x14ac:dyDescent="0.3">
      <c r="N88" s="97" t="s">
        <v>384</v>
      </c>
      <c r="O88" s="84">
        <v>820</v>
      </c>
      <c r="P88" s="84">
        <v>958</v>
      </c>
      <c r="Q88" s="84">
        <v>1021</v>
      </c>
      <c r="R88" s="84">
        <v>1037</v>
      </c>
      <c r="S88" s="84">
        <v>1505</v>
      </c>
      <c r="T88" s="84">
        <v>1409</v>
      </c>
      <c r="U88" s="84">
        <v>1271</v>
      </c>
      <c r="V88" s="84">
        <v>1269</v>
      </c>
      <c r="W88" s="84">
        <v>1055</v>
      </c>
      <c r="X88" s="84">
        <v>10345</v>
      </c>
    </row>
    <row r="89" spans="14:24" ht="15.75" thickBot="1" x14ac:dyDescent="0.3">
      <c r="N89" s="97" t="s">
        <v>385</v>
      </c>
      <c r="O89" s="84">
        <v>57</v>
      </c>
      <c r="P89" s="84">
        <v>100</v>
      </c>
      <c r="Q89" s="84">
        <v>72</v>
      </c>
      <c r="R89" s="84">
        <v>151</v>
      </c>
      <c r="S89" s="84">
        <v>179</v>
      </c>
      <c r="T89" s="84">
        <v>57</v>
      </c>
      <c r="U89" s="84">
        <v>45</v>
      </c>
      <c r="V89" s="84">
        <v>3</v>
      </c>
      <c r="W89" s="84">
        <v>6</v>
      </c>
      <c r="X89" s="84">
        <v>670</v>
      </c>
    </row>
    <row r="90" spans="14:24" ht="15.75" thickBot="1" x14ac:dyDescent="0.3">
      <c r="N90" s="97" t="s">
        <v>388</v>
      </c>
      <c r="O90" s="84">
        <v>43</v>
      </c>
      <c r="P90" s="84">
        <v>26</v>
      </c>
      <c r="Q90" s="84">
        <v>18</v>
      </c>
      <c r="R90" s="84">
        <v>12</v>
      </c>
      <c r="S90" s="84">
        <v>35</v>
      </c>
      <c r="T90" s="84">
        <v>12</v>
      </c>
      <c r="U90" s="84">
        <v>33</v>
      </c>
      <c r="V90" s="84">
        <v>25</v>
      </c>
      <c r="W90" s="84">
        <v>19</v>
      </c>
      <c r="X90" s="84">
        <v>223</v>
      </c>
    </row>
    <row r="91" spans="14:24" ht="15.75" thickBot="1" x14ac:dyDescent="0.3">
      <c r="N91" s="97" t="s">
        <v>392</v>
      </c>
      <c r="O91" s="84">
        <v>12</v>
      </c>
      <c r="P91" s="84"/>
      <c r="Q91" s="84"/>
      <c r="R91" s="84"/>
      <c r="S91" s="84"/>
      <c r="T91" s="84"/>
      <c r="U91" s="84"/>
      <c r="V91" s="84"/>
      <c r="W91" s="84"/>
      <c r="X91" s="84">
        <v>12</v>
      </c>
    </row>
    <row r="92" spans="14:24" ht="15.75" thickBot="1" x14ac:dyDescent="0.3">
      <c r="N92" s="97" t="s">
        <v>387</v>
      </c>
      <c r="O92" s="84"/>
      <c r="P92" s="84"/>
      <c r="Q92" s="84"/>
      <c r="R92" s="84"/>
      <c r="S92" s="84"/>
      <c r="T92" s="84"/>
      <c r="U92" s="84">
        <v>3</v>
      </c>
      <c r="V92" s="84"/>
      <c r="W92" s="84"/>
      <c r="X92" s="84">
        <v>3</v>
      </c>
    </row>
    <row r="93" spans="14:24" ht="15.75" thickBot="1" x14ac:dyDescent="0.3">
      <c r="N93" s="97" t="s">
        <v>389</v>
      </c>
      <c r="O93" s="84">
        <v>38</v>
      </c>
      <c r="P93" s="84">
        <v>47</v>
      </c>
      <c r="Q93" s="84">
        <v>36</v>
      </c>
      <c r="R93" s="84">
        <v>98</v>
      </c>
      <c r="S93" s="84">
        <v>73</v>
      </c>
      <c r="T93" s="84">
        <v>14</v>
      </c>
      <c r="U93" s="84">
        <v>51</v>
      </c>
      <c r="V93" s="84">
        <v>48</v>
      </c>
      <c r="W93" s="84">
        <v>66</v>
      </c>
      <c r="X93" s="84">
        <v>471</v>
      </c>
    </row>
    <row r="94" spans="14:24" ht="15.75" thickBot="1" x14ac:dyDescent="0.3">
      <c r="N94" s="97" t="s">
        <v>390</v>
      </c>
      <c r="O94" s="84"/>
      <c r="P94" s="84">
        <v>6</v>
      </c>
      <c r="Q94" s="84">
        <v>6</v>
      </c>
      <c r="R94" s="84"/>
      <c r="S94" s="84">
        <v>15</v>
      </c>
      <c r="T94" s="84"/>
      <c r="U94" s="84">
        <v>22</v>
      </c>
      <c r="V94" s="84"/>
      <c r="W94" s="84"/>
      <c r="X94" s="84">
        <v>49</v>
      </c>
    </row>
    <row r="95" spans="14:24" ht="15.75" thickBot="1" x14ac:dyDescent="0.3">
      <c r="N95" s="82" t="s">
        <v>366</v>
      </c>
      <c r="O95" s="83">
        <v>1660</v>
      </c>
      <c r="P95" s="83">
        <v>1414</v>
      </c>
      <c r="Q95" s="83">
        <v>1331</v>
      </c>
      <c r="R95" s="83">
        <v>1252</v>
      </c>
      <c r="S95" s="83">
        <v>1222</v>
      </c>
      <c r="T95" s="83">
        <v>949</v>
      </c>
      <c r="U95" s="83">
        <v>1000</v>
      </c>
      <c r="V95" s="83">
        <v>1201</v>
      </c>
      <c r="W95" s="83">
        <v>979</v>
      </c>
      <c r="X95" s="83">
        <v>11008</v>
      </c>
    </row>
    <row r="96" spans="14:24" ht="15.75" thickBot="1" x14ac:dyDescent="0.3">
      <c r="N96" s="97"/>
      <c r="O96" s="84"/>
      <c r="P96" s="84"/>
      <c r="Q96" s="84"/>
      <c r="R96" s="84">
        <v>36</v>
      </c>
      <c r="S96" s="84"/>
      <c r="T96" s="84"/>
      <c r="U96" s="84"/>
      <c r="V96" s="84"/>
      <c r="W96" s="84"/>
      <c r="X96" s="84">
        <v>36</v>
      </c>
    </row>
    <row r="97" spans="14:24" ht="15.75" thickBot="1" x14ac:dyDescent="0.3">
      <c r="N97" s="97" t="s">
        <v>391</v>
      </c>
      <c r="O97" s="84">
        <v>8</v>
      </c>
      <c r="P97" s="84"/>
      <c r="Q97" s="84">
        <v>4</v>
      </c>
      <c r="R97" s="84">
        <v>15</v>
      </c>
      <c r="S97" s="84">
        <v>13</v>
      </c>
      <c r="T97" s="84">
        <v>19</v>
      </c>
      <c r="U97" s="84">
        <v>19</v>
      </c>
      <c r="V97" s="84">
        <v>14</v>
      </c>
      <c r="W97" s="84"/>
      <c r="X97" s="84">
        <v>92</v>
      </c>
    </row>
    <row r="98" spans="14:24" ht="15.75" thickBot="1" x14ac:dyDescent="0.3">
      <c r="N98" s="97" t="s">
        <v>386</v>
      </c>
      <c r="O98" s="84">
        <v>176</v>
      </c>
      <c r="P98" s="84">
        <v>204</v>
      </c>
      <c r="Q98" s="84">
        <v>150</v>
      </c>
      <c r="R98" s="84">
        <v>204</v>
      </c>
      <c r="S98" s="84">
        <v>218</v>
      </c>
      <c r="T98" s="84">
        <v>145</v>
      </c>
      <c r="U98" s="84">
        <v>218</v>
      </c>
      <c r="V98" s="84">
        <v>176</v>
      </c>
      <c r="W98" s="84">
        <v>201</v>
      </c>
      <c r="X98" s="84">
        <v>1692</v>
      </c>
    </row>
    <row r="99" spans="14:24" ht="15.75" thickBot="1" x14ac:dyDescent="0.3">
      <c r="N99" s="97" t="s">
        <v>384</v>
      </c>
      <c r="O99" s="84">
        <v>1352</v>
      </c>
      <c r="P99" s="84">
        <v>1081</v>
      </c>
      <c r="Q99" s="84">
        <v>1055</v>
      </c>
      <c r="R99" s="84">
        <v>862</v>
      </c>
      <c r="S99" s="84">
        <v>791</v>
      </c>
      <c r="T99" s="84">
        <v>631</v>
      </c>
      <c r="U99" s="84">
        <v>655</v>
      </c>
      <c r="V99" s="84">
        <v>892</v>
      </c>
      <c r="W99" s="84">
        <v>654</v>
      </c>
      <c r="X99" s="84">
        <v>7973</v>
      </c>
    </row>
    <row r="100" spans="14:24" ht="15.75" thickBot="1" x14ac:dyDescent="0.3">
      <c r="N100" s="97" t="s">
        <v>385</v>
      </c>
      <c r="O100" s="84">
        <v>81</v>
      </c>
      <c r="P100" s="84">
        <v>88</v>
      </c>
      <c r="Q100" s="84">
        <v>85</v>
      </c>
      <c r="R100" s="84">
        <v>86</v>
      </c>
      <c r="S100" s="84">
        <v>128</v>
      </c>
      <c r="T100" s="84">
        <v>119</v>
      </c>
      <c r="U100" s="84">
        <v>57</v>
      </c>
      <c r="V100" s="84">
        <v>73</v>
      </c>
      <c r="W100" s="84">
        <v>39</v>
      </c>
      <c r="X100" s="84">
        <v>756</v>
      </c>
    </row>
    <row r="101" spans="14:24" ht="15.75" thickBot="1" x14ac:dyDescent="0.3">
      <c r="N101" s="97" t="s">
        <v>388</v>
      </c>
      <c r="O101" s="84">
        <v>34</v>
      </c>
      <c r="P101" s="84">
        <v>18</v>
      </c>
      <c r="Q101" s="84"/>
      <c r="R101" s="84"/>
      <c r="S101" s="84">
        <v>3</v>
      </c>
      <c r="T101" s="84">
        <v>7</v>
      </c>
      <c r="U101" s="84"/>
      <c r="V101" s="84"/>
      <c r="W101" s="84"/>
      <c r="X101" s="84">
        <v>62</v>
      </c>
    </row>
    <row r="102" spans="14:24" ht="15.75" thickBot="1" x14ac:dyDescent="0.3">
      <c r="N102" s="97" t="s">
        <v>392</v>
      </c>
      <c r="O102" s="84">
        <v>3</v>
      </c>
      <c r="P102" s="84">
        <v>9</v>
      </c>
      <c r="Q102" s="84">
        <v>24</v>
      </c>
      <c r="R102" s="84">
        <v>17</v>
      </c>
      <c r="S102" s="84">
        <v>14</v>
      </c>
      <c r="T102" s="84">
        <v>9</v>
      </c>
      <c r="U102" s="84"/>
      <c r="V102" s="84"/>
      <c r="W102" s="84"/>
      <c r="X102" s="84">
        <v>76</v>
      </c>
    </row>
    <row r="103" spans="14:24" ht="15.75" thickBot="1" x14ac:dyDescent="0.3">
      <c r="N103" s="97" t="s">
        <v>389</v>
      </c>
      <c r="O103" s="84">
        <v>6</v>
      </c>
      <c r="P103" s="84">
        <v>14</v>
      </c>
      <c r="Q103" s="84">
        <v>9</v>
      </c>
      <c r="R103" s="84">
        <v>24</v>
      </c>
      <c r="S103" s="84">
        <v>44</v>
      </c>
      <c r="T103" s="84">
        <v>13</v>
      </c>
      <c r="U103" s="84">
        <v>31</v>
      </c>
      <c r="V103" s="84">
        <v>35</v>
      </c>
      <c r="W103" s="84">
        <v>71</v>
      </c>
      <c r="X103" s="84">
        <v>247</v>
      </c>
    </row>
    <row r="104" spans="14:24" ht="15.75" thickBot="1" x14ac:dyDescent="0.3">
      <c r="N104" s="97" t="s">
        <v>390</v>
      </c>
      <c r="O104" s="84"/>
      <c r="P104" s="84"/>
      <c r="Q104" s="84">
        <v>4</v>
      </c>
      <c r="R104" s="84">
        <v>8</v>
      </c>
      <c r="S104" s="84">
        <v>11</v>
      </c>
      <c r="T104" s="84">
        <v>6</v>
      </c>
      <c r="U104" s="84">
        <v>20</v>
      </c>
      <c r="V104" s="84">
        <v>11</v>
      </c>
      <c r="W104" s="84">
        <v>14</v>
      </c>
      <c r="X104" s="84">
        <v>74</v>
      </c>
    </row>
    <row r="105" spans="14:24" ht="15.75" thickBot="1" x14ac:dyDescent="0.3">
      <c r="N105" s="82" t="s">
        <v>367</v>
      </c>
      <c r="O105" s="83">
        <v>24</v>
      </c>
      <c r="P105" s="83">
        <v>16</v>
      </c>
      <c r="Q105" s="83">
        <v>60</v>
      </c>
      <c r="R105" s="83"/>
      <c r="S105" s="83"/>
      <c r="T105" s="83"/>
      <c r="U105" s="83"/>
      <c r="V105" s="83"/>
      <c r="W105" s="83"/>
      <c r="X105" s="83">
        <v>100</v>
      </c>
    </row>
    <row r="106" spans="14:24" ht="15.75" thickBot="1" x14ac:dyDescent="0.3">
      <c r="N106" s="97" t="s">
        <v>384</v>
      </c>
      <c r="O106" s="84">
        <v>24</v>
      </c>
      <c r="P106" s="84">
        <v>16</v>
      </c>
      <c r="Q106" s="84">
        <v>52</v>
      </c>
      <c r="R106" s="84"/>
      <c r="S106" s="84"/>
      <c r="T106" s="84"/>
      <c r="U106" s="84"/>
      <c r="V106" s="84"/>
      <c r="W106" s="84"/>
      <c r="X106" s="84">
        <v>92</v>
      </c>
    </row>
    <row r="107" spans="14:24" ht="15.75" thickBot="1" x14ac:dyDescent="0.3">
      <c r="N107" s="97" t="s">
        <v>385</v>
      </c>
      <c r="O107" s="84"/>
      <c r="P107" s="84"/>
      <c r="Q107" s="84">
        <v>4</v>
      </c>
      <c r="R107" s="84"/>
      <c r="S107" s="84"/>
      <c r="T107" s="84"/>
      <c r="U107" s="84"/>
      <c r="V107" s="84"/>
      <c r="W107" s="84"/>
      <c r="X107" s="84">
        <v>4</v>
      </c>
    </row>
    <row r="108" spans="14:24" ht="15.75" thickBot="1" x14ac:dyDescent="0.3">
      <c r="N108" s="97" t="s">
        <v>390</v>
      </c>
      <c r="O108" s="84"/>
      <c r="P108" s="84"/>
      <c r="Q108" s="84">
        <v>4</v>
      </c>
      <c r="R108" s="84"/>
      <c r="S108" s="84"/>
      <c r="T108" s="84"/>
      <c r="U108" s="84"/>
      <c r="V108" s="84"/>
      <c r="W108" s="84"/>
      <c r="X108" s="84">
        <v>4</v>
      </c>
    </row>
    <row r="109" spans="14:24" ht="15.75" thickBot="1" x14ac:dyDescent="0.3">
      <c r="N109" s="82" t="s">
        <v>368</v>
      </c>
      <c r="O109" s="83"/>
      <c r="P109" s="83"/>
      <c r="Q109" s="83"/>
      <c r="R109" s="83"/>
      <c r="S109" s="83">
        <v>66</v>
      </c>
      <c r="T109" s="83">
        <v>150</v>
      </c>
      <c r="U109" s="83">
        <v>271</v>
      </c>
      <c r="V109" s="83">
        <v>451</v>
      </c>
      <c r="W109" s="83">
        <v>365</v>
      </c>
      <c r="X109" s="83">
        <v>1303</v>
      </c>
    </row>
    <row r="110" spans="14:24" ht="15.75" thickBot="1" x14ac:dyDescent="0.3">
      <c r="N110" s="97" t="s">
        <v>391</v>
      </c>
      <c r="O110" s="84"/>
      <c r="P110" s="84"/>
      <c r="Q110" s="84"/>
      <c r="R110" s="84"/>
      <c r="S110" s="84">
        <v>6</v>
      </c>
      <c r="T110" s="84">
        <v>15</v>
      </c>
      <c r="U110" s="84">
        <v>15</v>
      </c>
      <c r="V110" s="84"/>
      <c r="W110" s="84"/>
      <c r="X110" s="84">
        <v>36</v>
      </c>
    </row>
    <row r="111" spans="14:24" ht="15.75" thickBot="1" x14ac:dyDescent="0.3">
      <c r="N111" s="97" t="s">
        <v>386</v>
      </c>
      <c r="O111" s="84"/>
      <c r="P111" s="84"/>
      <c r="Q111" s="84"/>
      <c r="R111" s="84"/>
      <c r="S111" s="84">
        <v>12</v>
      </c>
      <c r="T111" s="84">
        <v>3</v>
      </c>
      <c r="U111" s="84">
        <v>139</v>
      </c>
      <c r="V111" s="84">
        <v>199</v>
      </c>
      <c r="W111" s="84">
        <v>128</v>
      </c>
      <c r="X111" s="84">
        <v>481</v>
      </c>
    </row>
    <row r="112" spans="14:24" ht="15.75" thickBot="1" x14ac:dyDescent="0.3">
      <c r="N112" s="97" t="s">
        <v>384</v>
      </c>
      <c r="O112" s="84"/>
      <c r="P112" s="84"/>
      <c r="Q112" s="84"/>
      <c r="R112" s="84"/>
      <c r="S112" s="84">
        <v>42</v>
      </c>
      <c r="T112" s="84">
        <v>42</v>
      </c>
      <c r="U112" s="84">
        <v>47</v>
      </c>
      <c r="V112" s="84">
        <v>166</v>
      </c>
      <c r="W112" s="84">
        <v>180</v>
      </c>
      <c r="X112" s="84">
        <v>477</v>
      </c>
    </row>
    <row r="113" spans="14:24" ht="15.75" thickBot="1" x14ac:dyDescent="0.3">
      <c r="N113" s="97" t="s">
        <v>385</v>
      </c>
      <c r="O113" s="84"/>
      <c r="P113" s="84"/>
      <c r="Q113" s="84"/>
      <c r="R113" s="84"/>
      <c r="S113" s="84"/>
      <c r="T113" s="84">
        <v>18</v>
      </c>
      <c r="U113" s="84">
        <v>19</v>
      </c>
      <c r="V113" s="84">
        <v>27</v>
      </c>
      <c r="W113" s="84">
        <v>18</v>
      </c>
      <c r="X113" s="84">
        <v>82</v>
      </c>
    </row>
    <row r="114" spans="14:24" ht="15.75" thickBot="1" x14ac:dyDescent="0.3">
      <c r="N114" s="97" t="s">
        <v>392</v>
      </c>
      <c r="O114" s="84"/>
      <c r="P114" s="84"/>
      <c r="Q114" s="84"/>
      <c r="R114" s="84"/>
      <c r="S114" s="84"/>
      <c r="T114" s="84">
        <v>63</v>
      </c>
      <c r="U114" s="84">
        <v>51</v>
      </c>
      <c r="V114" s="84">
        <v>44</v>
      </c>
      <c r="W114" s="84">
        <v>33</v>
      </c>
      <c r="X114" s="84">
        <v>191</v>
      </c>
    </row>
    <row r="115" spans="14:24" ht="15.75" thickBot="1" x14ac:dyDescent="0.3">
      <c r="N115" s="97" t="s">
        <v>387</v>
      </c>
      <c r="O115" s="84"/>
      <c r="P115" s="84"/>
      <c r="Q115" s="84"/>
      <c r="R115" s="84"/>
      <c r="S115" s="84">
        <v>6</v>
      </c>
      <c r="T115" s="84">
        <v>6</v>
      </c>
      <c r="U115" s="84"/>
      <c r="V115" s="84"/>
      <c r="W115" s="84"/>
      <c r="X115" s="84">
        <v>12</v>
      </c>
    </row>
    <row r="116" spans="14:24" ht="15.75" thickBot="1" x14ac:dyDescent="0.3">
      <c r="N116" s="97" t="s">
        <v>389</v>
      </c>
      <c r="O116" s="84"/>
      <c r="P116" s="84"/>
      <c r="Q116" s="84"/>
      <c r="R116" s="84"/>
      <c r="S116" s="84"/>
      <c r="T116" s="84">
        <v>3</v>
      </c>
      <c r="U116" s="84"/>
      <c r="V116" s="84">
        <v>15</v>
      </c>
      <c r="W116" s="84">
        <v>6</v>
      </c>
      <c r="X116" s="84">
        <v>24</v>
      </c>
    </row>
    <row r="117" spans="14:24" ht="15.75" thickBot="1" x14ac:dyDescent="0.3">
      <c r="N117" s="82" t="s">
        <v>369</v>
      </c>
      <c r="O117" s="83">
        <v>1393</v>
      </c>
      <c r="P117" s="83">
        <v>1820</v>
      </c>
      <c r="Q117" s="83">
        <v>1690</v>
      </c>
      <c r="R117" s="83">
        <v>1827</v>
      </c>
      <c r="S117" s="83">
        <v>1912</v>
      </c>
      <c r="T117" s="83">
        <v>1868</v>
      </c>
      <c r="U117" s="83">
        <v>1566</v>
      </c>
      <c r="V117" s="83">
        <v>1442</v>
      </c>
      <c r="W117" s="83">
        <v>1469</v>
      </c>
      <c r="X117" s="83">
        <v>14987</v>
      </c>
    </row>
    <row r="118" spans="14:24" ht="15.75" thickBot="1" x14ac:dyDescent="0.3">
      <c r="N118" s="97" t="s">
        <v>391</v>
      </c>
      <c r="O118" s="84">
        <v>18</v>
      </c>
      <c r="P118" s="84">
        <v>33</v>
      </c>
      <c r="Q118" s="84">
        <v>15</v>
      </c>
      <c r="R118" s="84">
        <v>26</v>
      </c>
      <c r="S118" s="84">
        <v>21</v>
      </c>
      <c r="T118" s="84">
        <v>42</v>
      </c>
      <c r="U118" s="84">
        <v>29</v>
      </c>
      <c r="V118" s="84">
        <v>27</v>
      </c>
      <c r="W118" s="84">
        <v>40</v>
      </c>
      <c r="X118" s="84">
        <v>251</v>
      </c>
    </row>
    <row r="119" spans="14:24" ht="15.75" thickBot="1" x14ac:dyDescent="0.3">
      <c r="N119" s="97" t="s">
        <v>386</v>
      </c>
      <c r="O119" s="84">
        <v>53</v>
      </c>
      <c r="P119" s="84">
        <v>65</v>
      </c>
      <c r="Q119" s="84">
        <v>84</v>
      </c>
      <c r="R119" s="84">
        <v>85</v>
      </c>
      <c r="S119" s="84">
        <v>105</v>
      </c>
      <c r="T119" s="84">
        <v>101</v>
      </c>
      <c r="U119" s="84">
        <v>81</v>
      </c>
      <c r="V119" s="84">
        <v>60</v>
      </c>
      <c r="W119" s="84">
        <v>69</v>
      </c>
      <c r="X119" s="84">
        <v>703</v>
      </c>
    </row>
    <row r="120" spans="14:24" ht="15.75" thickBot="1" x14ac:dyDescent="0.3">
      <c r="N120" s="97" t="s">
        <v>384</v>
      </c>
      <c r="O120" s="84">
        <v>1182</v>
      </c>
      <c r="P120" s="84">
        <v>1494</v>
      </c>
      <c r="Q120" s="84">
        <v>1341</v>
      </c>
      <c r="R120" s="84">
        <v>1421</v>
      </c>
      <c r="S120" s="84">
        <v>1492</v>
      </c>
      <c r="T120" s="84">
        <v>1415</v>
      </c>
      <c r="U120" s="84">
        <v>1264</v>
      </c>
      <c r="V120" s="84">
        <v>1211</v>
      </c>
      <c r="W120" s="84">
        <v>1201</v>
      </c>
      <c r="X120" s="84">
        <v>12021</v>
      </c>
    </row>
    <row r="121" spans="14:24" ht="15.75" thickBot="1" x14ac:dyDescent="0.3">
      <c r="N121" s="97" t="s">
        <v>385</v>
      </c>
      <c r="O121" s="84">
        <v>49</v>
      </c>
      <c r="P121" s="84">
        <v>158</v>
      </c>
      <c r="Q121" s="84">
        <v>114</v>
      </c>
      <c r="R121" s="84">
        <v>133</v>
      </c>
      <c r="S121" s="84">
        <v>203</v>
      </c>
      <c r="T121" s="84">
        <v>211</v>
      </c>
      <c r="U121" s="84">
        <v>107</v>
      </c>
      <c r="V121" s="84">
        <v>30</v>
      </c>
      <c r="W121" s="84">
        <v>69</v>
      </c>
      <c r="X121" s="84">
        <v>1074</v>
      </c>
    </row>
    <row r="122" spans="14:24" ht="15.75" thickBot="1" x14ac:dyDescent="0.3">
      <c r="N122" s="97" t="s">
        <v>388</v>
      </c>
      <c r="O122" s="84">
        <v>21</v>
      </c>
      <c r="P122" s="84">
        <v>11</v>
      </c>
      <c r="Q122" s="84">
        <v>21</v>
      </c>
      <c r="R122" s="84">
        <v>6</v>
      </c>
      <c r="S122" s="84">
        <v>6</v>
      </c>
      <c r="T122" s="84">
        <v>6</v>
      </c>
      <c r="U122" s="84">
        <v>11</v>
      </c>
      <c r="V122" s="84"/>
      <c r="W122" s="84">
        <v>6</v>
      </c>
      <c r="X122" s="84">
        <v>88</v>
      </c>
    </row>
    <row r="123" spans="14:24" ht="15.75" thickBot="1" x14ac:dyDescent="0.3">
      <c r="N123" s="97" t="s">
        <v>392</v>
      </c>
      <c r="O123" s="84"/>
      <c r="P123" s="84"/>
      <c r="Q123" s="84"/>
      <c r="R123" s="84"/>
      <c r="S123" s="84">
        <v>3</v>
      </c>
      <c r="T123" s="84"/>
      <c r="U123" s="84">
        <v>6</v>
      </c>
      <c r="V123" s="84">
        <v>3</v>
      </c>
      <c r="W123" s="84"/>
      <c r="X123" s="84">
        <v>12</v>
      </c>
    </row>
    <row r="124" spans="14:24" ht="15.75" thickBot="1" x14ac:dyDescent="0.3">
      <c r="N124" s="97" t="s">
        <v>387</v>
      </c>
      <c r="O124" s="84">
        <v>10</v>
      </c>
      <c r="P124" s="84">
        <v>3</v>
      </c>
      <c r="Q124" s="84"/>
      <c r="R124" s="84"/>
      <c r="S124" s="84"/>
      <c r="T124" s="84"/>
      <c r="U124" s="84">
        <v>3</v>
      </c>
      <c r="V124" s="84"/>
      <c r="W124" s="84"/>
      <c r="X124" s="84">
        <v>16</v>
      </c>
    </row>
    <row r="125" spans="14:24" ht="15.75" thickBot="1" x14ac:dyDescent="0.3">
      <c r="N125" s="97" t="s">
        <v>389</v>
      </c>
      <c r="O125" s="84">
        <v>53</v>
      </c>
      <c r="P125" s="84">
        <v>56</v>
      </c>
      <c r="Q125" s="84">
        <v>88</v>
      </c>
      <c r="R125" s="84">
        <v>134</v>
      </c>
      <c r="S125" s="84">
        <v>59</v>
      </c>
      <c r="T125" s="84">
        <v>81</v>
      </c>
      <c r="U125" s="84">
        <v>56</v>
      </c>
      <c r="V125" s="84">
        <v>87</v>
      </c>
      <c r="W125" s="84">
        <v>62</v>
      </c>
      <c r="X125" s="84">
        <v>676</v>
      </c>
    </row>
    <row r="126" spans="14:24" ht="15.75" thickBot="1" x14ac:dyDescent="0.3">
      <c r="N126" s="97" t="s">
        <v>390</v>
      </c>
      <c r="O126" s="84">
        <v>7</v>
      </c>
      <c r="P126" s="84"/>
      <c r="Q126" s="84">
        <v>27</v>
      </c>
      <c r="R126" s="84">
        <v>22</v>
      </c>
      <c r="S126" s="84">
        <v>23</v>
      </c>
      <c r="T126" s="84">
        <v>12</v>
      </c>
      <c r="U126" s="84">
        <v>9</v>
      </c>
      <c r="V126" s="84">
        <v>24</v>
      </c>
      <c r="W126" s="84">
        <v>22</v>
      </c>
      <c r="X126" s="84">
        <v>146</v>
      </c>
    </row>
    <row r="127" spans="14:24" ht="15.75" thickBot="1" x14ac:dyDescent="0.3">
      <c r="N127" s="82" t="s">
        <v>370</v>
      </c>
      <c r="O127" s="83">
        <v>1055</v>
      </c>
      <c r="P127" s="83">
        <v>1401</v>
      </c>
      <c r="Q127" s="83">
        <v>1569</v>
      </c>
      <c r="R127" s="83">
        <v>1594</v>
      </c>
      <c r="S127" s="83">
        <v>1520</v>
      </c>
      <c r="T127" s="83">
        <v>1759</v>
      </c>
      <c r="U127" s="83">
        <v>1953</v>
      </c>
      <c r="V127" s="83">
        <v>1742</v>
      </c>
      <c r="W127" s="83">
        <v>1908</v>
      </c>
      <c r="X127" s="83">
        <v>14501</v>
      </c>
    </row>
    <row r="128" spans="14:24" ht="15.75" thickBot="1" x14ac:dyDescent="0.3">
      <c r="N128" s="97" t="s">
        <v>391</v>
      </c>
      <c r="O128" s="84">
        <v>7</v>
      </c>
      <c r="P128" s="84">
        <v>30</v>
      </c>
      <c r="Q128" s="84">
        <v>9</v>
      </c>
      <c r="R128" s="84">
        <v>41</v>
      </c>
      <c r="S128" s="84">
        <v>22</v>
      </c>
      <c r="T128" s="84">
        <v>20</v>
      </c>
      <c r="U128" s="84">
        <v>26</v>
      </c>
      <c r="V128" s="84">
        <v>9</v>
      </c>
      <c r="W128" s="84">
        <v>21</v>
      </c>
      <c r="X128" s="84">
        <v>185</v>
      </c>
    </row>
    <row r="129" spans="14:24" ht="15.75" thickBot="1" x14ac:dyDescent="0.3">
      <c r="N129" s="97" t="s">
        <v>386</v>
      </c>
      <c r="O129" s="84">
        <v>48</v>
      </c>
      <c r="P129" s="84">
        <v>86</v>
      </c>
      <c r="Q129" s="84">
        <v>96</v>
      </c>
      <c r="R129" s="84">
        <v>81</v>
      </c>
      <c r="S129" s="84">
        <v>126</v>
      </c>
      <c r="T129" s="84">
        <v>144</v>
      </c>
      <c r="U129" s="84">
        <v>121</v>
      </c>
      <c r="V129" s="84">
        <v>159</v>
      </c>
      <c r="W129" s="84">
        <v>148</v>
      </c>
      <c r="X129" s="84">
        <v>1009</v>
      </c>
    </row>
    <row r="130" spans="14:24" ht="15.75" thickBot="1" x14ac:dyDescent="0.3">
      <c r="N130" s="97" t="s">
        <v>384</v>
      </c>
      <c r="O130" s="84">
        <v>901</v>
      </c>
      <c r="P130" s="84">
        <v>1173</v>
      </c>
      <c r="Q130" s="84">
        <v>1284</v>
      </c>
      <c r="R130" s="84">
        <v>1223</v>
      </c>
      <c r="S130" s="84">
        <v>1193</v>
      </c>
      <c r="T130" s="84">
        <v>1374</v>
      </c>
      <c r="U130" s="84">
        <v>1559</v>
      </c>
      <c r="V130" s="84">
        <v>1403</v>
      </c>
      <c r="W130" s="84">
        <v>1523</v>
      </c>
      <c r="X130" s="84">
        <v>11633</v>
      </c>
    </row>
    <row r="131" spans="14:24" ht="15.75" thickBot="1" x14ac:dyDescent="0.3">
      <c r="N131" s="97" t="s">
        <v>385</v>
      </c>
      <c r="O131" s="84">
        <v>50</v>
      </c>
      <c r="P131" s="84">
        <v>60</v>
      </c>
      <c r="Q131" s="84">
        <v>103</v>
      </c>
      <c r="R131" s="84">
        <v>163</v>
      </c>
      <c r="S131" s="84">
        <v>98</v>
      </c>
      <c r="T131" s="84">
        <v>128</v>
      </c>
      <c r="U131" s="84">
        <v>153</v>
      </c>
      <c r="V131" s="84">
        <v>55</v>
      </c>
      <c r="W131" s="84">
        <v>37</v>
      </c>
      <c r="X131" s="84">
        <v>847</v>
      </c>
    </row>
    <row r="132" spans="14:24" ht="15.75" thickBot="1" x14ac:dyDescent="0.3">
      <c r="N132" s="97" t="s">
        <v>388</v>
      </c>
      <c r="O132" s="84">
        <v>14</v>
      </c>
      <c r="P132" s="84">
        <v>3</v>
      </c>
      <c r="Q132" s="84">
        <v>6</v>
      </c>
      <c r="R132" s="84">
        <v>18</v>
      </c>
      <c r="S132" s="84">
        <v>20</v>
      </c>
      <c r="T132" s="84">
        <v>5</v>
      </c>
      <c r="U132" s="84">
        <v>11</v>
      </c>
      <c r="V132" s="84"/>
      <c r="W132" s="84">
        <v>3</v>
      </c>
      <c r="X132" s="84">
        <v>80</v>
      </c>
    </row>
    <row r="133" spans="14:24" ht="15.75" thickBot="1" x14ac:dyDescent="0.3">
      <c r="N133" s="97" t="s">
        <v>392</v>
      </c>
      <c r="O133" s="84"/>
      <c r="P133" s="84">
        <v>3</v>
      </c>
      <c r="Q133" s="84">
        <v>3</v>
      </c>
      <c r="R133" s="84">
        <v>6</v>
      </c>
      <c r="S133" s="84"/>
      <c r="T133" s="84">
        <v>17</v>
      </c>
      <c r="U133" s="84"/>
      <c r="V133" s="84"/>
      <c r="W133" s="84"/>
      <c r="X133" s="84">
        <v>29</v>
      </c>
    </row>
    <row r="134" spans="14:24" ht="15.75" thickBot="1" x14ac:dyDescent="0.3">
      <c r="N134" s="97" t="s">
        <v>387</v>
      </c>
      <c r="O134" s="84">
        <v>3</v>
      </c>
      <c r="P134" s="84"/>
      <c r="Q134" s="84">
        <v>8</v>
      </c>
      <c r="R134" s="84">
        <v>11</v>
      </c>
      <c r="S134" s="84"/>
      <c r="T134" s="84"/>
      <c r="U134" s="84"/>
      <c r="V134" s="84"/>
      <c r="W134" s="84"/>
      <c r="X134" s="84">
        <v>22</v>
      </c>
    </row>
    <row r="135" spans="14:24" ht="15.75" thickBot="1" x14ac:dyDescent="0.3">
      <c r="N135" s="97" t="s">
        <v>389</v>
      </c>
      <c r="O135" s="84">
        <v>29</v>
      </c>
      <c r="P135" s="84">
        <v>40</v>
      </c>
      <c r="Q135" s="84">
        <v>52</v>
      </c>
      <c r="R135" s="84">
        <v>45</v>
      </c>
      <c r="S135" s="84">
        <v>52</v>
      </c>
      <c r="T135" s="84">
        <v>71</v>
      </c>
      <c r="U135" s="84">
        <v>71</v>
      </c>
      <c r="V135" s="84">
        <v>110</v>
      </c>
      <c r="W135" s="84">
        <v>143</v>
      </c>
      <c r="X135" s="84">
        <v>613</v>
      </c>
    </row>
    <row r="136" spans="14:24" ht="15.75" thickBot="1" x14ac:dyDescent="0.3">
      <c r="N136" s="97" t="s">
        <v>390</v>
      </c>
      <c r="O136" s="84">
        <v>3</v>
      </c>
      <c r="P136" s="84">
        <v>6</v>
      </c>
      <c r="Q136" s="84">
        <v>8</v>
      </c>
      <c r="R136" s="84">
        <v>6</v>
      </c>
      <c r="S136" s="84">
        <v>9</v>
      </c>
      <c r="T136" s="84"/>
      <c r="U136" s="84">
        <v>12</v>
      </c>
      <c r="V136" s="84">
        <v>6</v>
      </c>
      <c r="W136" s="84">
        <v>33</v>
      </c>
      <c r="X136" s="84">
        <v>83</v>
      </c>
    </row>
    <row r="137" spans="14:24" ht="15.75" thickBot="1" x14ac:dyDescent="0.3">
      <c r="N137" s="82" t="s">
        <v>371</v>
      </c>
      <c r="O137" s="83"/>
      <c r="P137" s="83"/>
      <c r="Q137" s="83"/>
      <c r="R137" s="83"/>
      <c r="S137" s="83"/>
      <c r="T137" s="83"/>
      <c r="U137" s="83">
        <v>42</v>
      </c>
      <c r="V137" s="83">
        <v>179</v>
      </c>
      <c r="W137" s="83">
        <v>247</v>
      </c>
      <c r="X137" s="83">
        <v>468</v>
      </c>
    </row>
    <row r="138" spans="14:24" ht="15.75" thickBot="1" x14ac:dyDescent="0.3">
      <c r="N138" s="97" t="s">
        <v>391</v>
      </c>
      <c r="O138" s="84"/>
      <c r="P138" s="84"/>
      <c r="Q138" s="84"/>
      <c r="R138" s="84"/>
      <c r="S138" s="84"/>
      <c r="T138" s="84"/>
      <c r="U138" s="84"/>
      <c r="V138" s="84">
        <v>9</v>
      </c>
      <c r="W138" s="84"/>
      <c r="X138" s="84">
        <v>9</v>
      </c>
    </row>
    <row r="139" spans="14:24" ht="15.75" thickBot="1" x14ac:dyDescent="0.3">
      <c r="N139" s="97" t="s">
        <v>386</v>
      </c>
      <c r="O139" s="84"/>
      <c r="P139" s="84"/>
      <c r="Q139" s="84"/>
      <c r="R139" s="84"/>
      <c r="S139" s="84"/>
      <c r="T139" s="84"/>
      <c r="U139" s="84"/>
      <c r="V139" s="84">
        <v>3</v>
      </c>
      <c r="W139" s="84">
        <v>16</v>
      </c>
      <c r="X139" s="84">
        <v>19</v>
      </c>
    </row>
    <row r="140" spans="14:24" ht="15.75" thickBot="1" x14ac:dyDescent="0.3">
      <c r="N140" s="97" t="s">
        <v>384</v>
      </c>
      <c r="O140" s="84"/>
      <c r="P140" s="84"/>
      <c r="Q140" s="84"/>
      <c r="R140" s="84"/>
      <c r="S140" s="84"/>
      <c r="T140" s="84"/>
      <c r="U140" s="84">
        <v>32</v>
      </c>
      <c r="V140" s="84">
        <v>116</v>
      </c>
      <c r="W140" s="84">
        <v>162</v>
      </c>
      <c r="X140" s="84">
        <v>310</v>
      </c>
    </row>
    <row r="141" spans="14:24" ht="15.75" thickBot="1" x14ac:dyDescent="0.3">
      <c r="N141" s="97" t="s">
        <v>385</v>
      </c>
      <c r="O141" s="84"/>
      <c r="P141" s="84"/>
      <c r="Q141" s="84"/>
      <c r="R141" s="84"/>
      <c r="S141" s="84"/>
      <c r="T141" s="84"/>
      <c r="U141" s="84"/>
      <c r="V141" s="84"/>
      <c r="W141" s="84">
        <v>6</v>
      </c>
      <c r="X141" s="84">
        <v>6</v>
      </c>
    </row>
    <row r="142" spans="14:24" ht="15.75" thickBot="1" x14ac:dyDescent="0.3">
      <c r="N142" s="97" t="s">
        <v>388</v>
      </c>
      <c r="O142" s="84"/>
      <c r="P142" s="84"/>
      <c r="Q142" s="84"/>
      <c r="R142" s="84"/>
      <c r="S142" s="84"/>
      <c r="T142" s="84"/>
      <c r="U142" s="84"/>
      <c r="V142" s="84">
        <v>3</v>
      </c>
      <c r="W142" s="84">
        <v>6</v>
      </c>
      <c r="X142" s="84">
        <v>9</v>
      </c>
    </row>
    <row r="143" spans="14:24" ht="15.75" thickBot="1" x14ac:dyDescent="0.3">
      <c r="N143" s="97" t="s">
        <v>392</v>
      </c>
      <c r="O143" s="84"/>
      <c r="P143" s="84"/>
      <c r="Q143" s="84"/>
      <c r="R143" s="84"/>
      <c r="S143" s="84"/>
      <c r="T143" s="84"/>
      <c r="U143" s="84"/>
      <c r="V143" s="84">
        <v>6</v>
      </c>
      <c r="W143" s="84"/>
      <c r="X143" s="84">
        <v>6</v>
      </c>
    </row>
    <row r="144" spans="14:24" ht="15.75" thickBot="1" x14ac:dyDescent="0.3">
      <c r="N144" s="97" t="s">
        <v>389</v>
      </c>
      <c r="O144" s="84"/>
      <c r="P144" s="84"/>
      <c r="Q144" s="84"/>
      <c r="R144" s="84"/>
      <c r="S144" s="84"/>
      <c r="T144" s="84"/>
      <c r="U144" s="84">
        <v>10</v>
      </c>
      <c r="V144" s="84">
        <v>32</v>
      </c>
      <c r="W144" s="84">
        <v>33</v>
      </c>
      <c r="X144" s="84">
        <v>75</v>
      </c>
    </row>
    <row r="145" spans="14:24" ht="15.75" thickBot="1" x14ac:dyDescent="0.3">
      <c r="N145" s="97" t="s">
        <v>390</v>
      </c>
      <c r="O145" s="84"/>
      <c r="P145" s="84"/>
      <c r="Q145" s="84"/>
      <c r="R145" s="84"/>
      <c r="S145" s="84"/>
      <c r="T145" s="84"/>
      <c r="U145" s="84"/>
      <c r="V145" s="84">
        <v>10</v>
      </c>
      <c r="W145" s="84">
        <v>24</v>
      </c>
      <c r="X145" s="84">
        <v>34</v>
      </c>
    </row>
    <row r="146" spans="14:24" ht="15.75" thickBot="1" x14ac:dyDescent="0.3">
      <c r="N146" s="82" t="s">
        <v>372</v>
      </c>
      <c r="O146" s="83"/>
      <c r="P146" s="83"/>
      <c r="Q146" s="83">
        <v>18</v>
      </c>
      <c r="R146" s="83">
        <v>6</v>
      </c>
      <c r="S146" s="83">
        <v>6</v>
      </c>
      <c r="T146" s="83">
        <v>3</v>
      </c>
      <c r="U146" s="83">
        <v>12</v>
      </c>
      <c r="V146" s="83"/>
      <c r="W146" s="83"/>
      <c r="X146" s="83">
        <v>45</v>
      </c>
    </row>
    <row r="147" spans="14:24" ht="15.75" thickBot="1" x14ac:dyDescent="0.3">
      <c r="N147" s="97"/>
      <c r="O147" s="84"/>
      <c r="P147" s="84"/>
      <c r="Q147" s="84"/>
      <c r="R147" s="84">
        <v>3</v>
      </c>
      <c r="S147" s="84"/>
      <c r="T147" s="84"/>
      <c r="U147" s="84"/>
      <c r="V147" s="84"/>
      <c r="W147" s="84"/>
      <c r="X147" s="84">
        <v>3</v>
      </c>
    </row>
    <row r="148" spans="14:24" ht="15.75" thickBot="1" x14ac:dyDescent="0.3">
      <c r="N148" s="97" t="s">
        <v>384</v>
      </c>
      <c r="O148" s="84"/>
      <c r="P148" s="84"/>
      <c r="Q148" s="84">
        <v>18</v>
      </c>
      <c r="R148" s="84">
        <v>3</v>
      </c>
      <c r="S148" s="84">
        <v>6</v>
      </c>
      <c r="T148" s="84">
        <v>3</v>
      </c>
      <c r="U148" s="84">
        <v>12</v>
      </c>
      <c r="V148" s="84"/>
      <c r="W148" s="84"/>
      <c r="X148" s="84">
        <v>42</v>
      </c>
    </row>
    <row r="149" spans="14:24" ht="15.75" thickBot="1" x14ac:dyDescent="0.3">
      <c r="N149" s="82" t="s">
        <v>373</v>
      </c>
      <c r="O149" s="83">
        <v>20</v>
      </c>
      <c r="P149" s="83">
        <v>12</v>
      </c>
      <c r="Q149" s="83">
        <v>12</v>
      </c>
      <c r="R149" s="83"/>
      <c r="S149" s="83"/>
      <c r="T149" s="83"/>
      <c r="U149" s="83"/>
      <c r="V149" s="83"/>
      <c r="W149" s="83"/>
      <c r="X149" s="83">
        <v>44</v>
      </c>
    </row>
    <row r="150" spans="14:24" ht="15.75" thickBot="1" x14ac:dyDescent="0.3">
      <c r="N150" s="97" t="s">
        <v>384</v>
      </c>
      <c r="O150" s="84">
        <v>16</v>
      </c>
      <c r="P150" s="84">
        <v>12</v>
      </c>
      <c r="Q150" s="84">
        <v>12</v>
      </c>
      <c r="R150" s="84"/>
      <c r="S150" s="84"/>
      <c r="T150" s="84"/>
      <c r="U150" s="84"/>
      <c r="V150" s="84"/>
      <c r="W150" s="84"/>
      <c r="X150" s="84">
        <v>40</v>
      </c>
    </row>
    <row r="151" spans="14:24" ht="15.75" thickBot="1" x14ac:dyDescent="0.3">
      <c r="N151" s="97" t="s">
        <v>389</v>
      </c>
      <c r="O151" s="84">
        <v>4</v>
      </c>
      <c r="P151" s="84"/>
      <c r="Q151" s="84"/>
      <c r="R151" s="84"/>
      <c r="S151" s="84"/>
      <c r="T151" s="84"/>
      <c r="U151" s="84"/>
      <c r="V151" s="84"/>
      <c r="W151" s="84"/>
      <c r="X151" s="84">
        <v>4</v>
      </c>
    </row>
    <row r="152" spans="14:24" ht="15.75" thickBot="1" x14ac:dyDescent="0.3">
      <c r="N152" s="82" t="s">
        <v>374</v>
      </c>
      <c r="O152" s="83">
        <v>21</v>
      </c>
      <c r="P152" s="83">
        <v>65</v>
      </c>
      <c r="Q152" s="83">
        <v>17</v>
      </c>
      <c r="R152" s="83">
        <v>42</v>
      </c>
      <c r="S152" s="83">
        <v>14</v>
      </c>
      <c r="T152" s="83">
        <v>80</v>
      </c>
      <c r="U152" s="83">
        <v>128</v>
      </c>
      <c r="V152" s="83">
        <v>136</v>
      </c>
      <c r="W152" s="83">
        <v>46</v>
      </c>
      <c r="X152" s="83">
        <v>549</v>
      </c>
    </row>
    <row r="153" spans="14:24" ht="15.75" thickBot="1" x14ac:dyDescent="0.3">
      <c r="N153" s="97"/>
      <c r="O153" s="84"/>
      <c r="P153" s="84"/>
      <c r="Q153" s="84"/>
      <c r="R153" s="84"/>
      <c r="S153" s="84"/>
      <c r="T153" s="84"/>
      <c r="U153" s="84"/>
      <c r="V153" s="84"/>
      <c r="W153" s="84">
        <v>9</v>
      </c>
      <c r="X153" s="84">
        <v>9</v>
      </c>
    </row>
    <row r="154" spans="14:24" ht="15.75" thickBot="1" x14ac:dyDescent="0.3">
      <c r="N154" s="97" t="s">
        <v>391</v>
      </c>
      <c r="O154" s="84"/>
      <c r="P154" s="84"/>
      <c r="Q154" s="84"/>
      <c r="R154" s="84"/>
      <c r="S154" s="84"/>
      <c r="T154" s="84"/>
      <c r="U154" s="84">
        <v>3</v>
      </c>
      <c r="V154" s="84"/>
      <c r="W154" s="84"/>
      <c r="X154" s="84">
        <v>3</v>
      </c>
    </row>
    <row r="155" spans="14:24" ht="15.75" thickBot="1" x14ac:dyDescent="0.3">
      <c r="N155" s="97" t="s">
        <v>386</v>
      </c>
      <c r="O155" s="84"/>
      <c r="P155" s="84">
        <v>6</v>
      </c>
      <c r="Q155" s="84"/>
      <c r="R155" s="84">
        <v>6</v>
      </c>
      <c r="S155" s="84">
        <v>6</v>
      </c>
      <c r="T155" s="84"/>
      <c r="U155" s="84">
        <v>24</v>
      </c>
      <c r="V155" s="84">
        <v>17</v>
      </c>
      <c r="W155" s="84"/>
      <c r="X155" s="84">
        <v>59</v>
      </c>
    </row>
    <row r="156" spans="14:24" ht="15.75" thickBot="1" x14ac:dyDescent="0.3">
      <c r="N156" s="97" t="s">
        <v>384</v>
      </c>
      <c r="O156" s="84">
        <v>15</v>
      </c>
      <c r="P156" s="84">
        <v>56</v>
      </c>
      <c r="Q156" s="84">
        <v>17</v>
      </c>
      <c r="R156" s="84">
        <v>24</v>
      </c>
      <c r="S156" s="84">
        <v>8</v>
      </c>
      <c r="T156" s="84">
        <v>64</v>
      </c>
      <c r="U156" s="84">
        <v>90</v>
      </c>
      <c r="V156" s="84">
        <v>78</v>
      </c>
      <c r="W156" s="84">
        <v>28</v>
      </c>
      <c r="X156" s="84">
        <v>380</v>
      </c>
    </row>
    <row r="157" spans="14:24" ht="15.75" thickBot="1" x14ac:dyDescent="0.3">
      <c r="N157" s="97" t="s">
        <v>385</v>
      </c>
      <c r="O157" s="84">
        <v>6</v>
      </c>
      <c r="P157" s="84">
        <v>3</v>
      </c>
      <c r="Q157" s="84"/>
      <c r="R157" s="84">
        <v>12</v>
      </c>
      <c r="S157" s="84"/>
      <c r="T157" s="84">
        <v>8</v>
      </c>
      <c r="U157" s="84">
        <v>6</v>
      </c>
      <c r="V157" s="84">
        <v>3</v>
      </c>
      <c r="W157" s="84"/>
      <c r="X157" s="84">
        <v>38</v>
      </c>
    </row>
    <row r="158" spans="14:24" ht="15.75" thickBot="1" x14ac:dyDescent="0.3">
      <c r="N158" s="97" t="s">
        <v>388</v>
      </c>
      <c r="O158" s="84"/>
      <c r="P158" s="84"/>
      <c r="Q158" s="84"/>
      <c r="R158" s="84"/>
      <c r="S158" s="84"/>
      <c r="T158" s="84">
        <v>8</v>
      </c>
      <c r="U158" s="84"/>
      <c r="V158" s="84">
        <v>3</v>
      </c>
      <c r="W158" s="84">
        <v>3</v>
      </c>
      <c r="X158" s="84">
        <v>14</v>
      </c>
    </row>
    <row r="159" spans="14:24" ht="15.75" thickBot="1" x14ac:dyDescent="0.3">
      <c r="N159" s="97" t="s">
        <v>392</v>
      </c>
      <c r="O159" s="84"/>
      <c r="P159" s="84"/>
      <c r="Q159" s="84"/>
      <c r="R159" s="84"/>
      <c r="S159" s="84"/>
      <c r="T159" s="84"/>
      <c r="U159" s="84"/>
      <c r="V159" s="84">
        <v>9</v>
      </c>
      <c r="W159" s="84"/>
      <c r="X159" s="84">
        <v>9</v>
      </c>
    </row>
    <row r="160" spans="14:24" ht="15.75" thickBot="1" x14ac:dyDescent="0.3">
      <c r="N160" s="97" t="s">
        <v>389</v>
      </c>
      <c r="O160" s="84"/>
      <c r="P160" s="84"/>
      <c r="Q160" s="84"/>
      <c r="R160" s="84"/>
      <c r="S160" s="84"/>
      <c r="T160" s="84"/>
      <c r="U160" s="84">
        <v>5</v>
      </c>
      <c r="V160" s="84">
        <v>26</v>
      </c>
      <c r="W160" s="84">
        <v>6</v>
      </c>
      <c r="X160" s="84">
        <v>37</v>
      </c>
    </row>
    <row r="161" spans="14:24" ht="15.75" thickBot="1" x14ac:dyDescent="0.3">
      <c r="N161" s="82" t="s">
        <v>445</v>
      </c>
      <c r="O161" s="83"/>
      <c r="P161" s="83"/>
      <c r="Q161" s="83"/>
      <c r="R161" s="83"/>
      <c r="S161" s="83"/>
      <c r="T161" s="83"/>
      <c r="U161" s="83"/>
      <c r="V161" s="83">
        <v>5</v>
      </c>
      <c r="W161" s="83"/>
      <c r="X161" s="83">
        <v>5</v>
      </c>
    </row>
    <row r="162" spans="14:24" ht="15.75" thickBot="1" x14ac:dyDescent="0.3">
      <c r="N162" s="97" t="s">
        <v>384</v>
      </c>
      <c r="O162" s="84"/>
      <c r="P162" s="84"/>
      <c r="Q162" s="84"/>
      <c r="R162" s="84"/>
      <c r="S162" s="84"/>
      <c r="T162" s="84"/>
      <c r="U162" s="84"/>
      <c r="V162" s="84">
        <v>5</v>
      </c>
      <c r="W162" s="84"/>
      <c r="X162" s="84">
        <v>5</v>
      </c>
    </row>
    <row r="163" spans="14:24" ht="15.75" thickBot="1" x14ac:dyDescent="0.3">
      <c r="N163" s="82" t="s">
        <v>375</v>
      </c>
      <c r="O163" s="83">
        <v>719</v>
      </c>
      <c r="P163" s="83">
        <v>809</v>
      </c>
      <c r="Q163" s="83">
        <v>1000</v>
      </c>
      <c r="R163" s="83">
        <v>875</v>
      </c>
      <c r="S163" s="83">
        <v>945</v>
      </c>
      <c r="T163" s="83">
        <v>982</v>
      </c>
      <c r="U163" s="83">
        <v>883</v>
      </c>
      <c r="V163" s="83">
        <v>884</v>
      </c>
      <c r="W163" s="83">
        <v>897</v>
      </c>
      <c r="X163" s="83">
        <v>7994</v>
      </c>
    </row>
    <row r="164" spans="14:24" ht="15.75" thickBot="1" x14ac:dyDescent="0.3">
      <c r="N164" s="97" t="s">
        <v>391</v>
      </c>
      <c r="O164" s="84"/>
      <c r="P164" s="84"/>
      <c r="Q164" s="84">
        <v>9</v>
      </c>
      <c r="R164" s="84">
        <v>9</v>
      </c>
      <c r="S164" s="84"/>
      <c r="T164" s="84">
        <v>12</v>
      </c>
      <c r="U164" s="84">
        <v>30</v>
      </c>
      <c r="V164" s="84">
        <v>22</v>
      </c>
      <c r="W164" s="84">
        <v>18</v>
      </c>
      <c r="X164" s="84">
        <v>100</v>
      </c>
    </row>
    <row r="165" spans="14:24" ht="15.75" thickBot="1" x14ac:dyDescent="0.3">
      <c r="N165" s="97" t="s">
        <v>386</v>
      </c>
      <c r="O165" s="84">
        <v>23</v>
      </c>
      <c r="P165" s="84">
        <v>7</v>
      </c>
      <c r="Q165" s="84">
        <v>16</v>
      </c>
      <c r="R165" s="84">
        <v>6</v>
      </c>
      <c r="S165" s="84">
        <v>10</v>
      </c>
      <c r="T165" s="84"/>
      <c r="U165" s="84">
        <v>11</v>
      </c>
      <c r="V165" s="84">
        <v>11</v>
      </c>
      <c r="W165" s="84">
        <v>12</v>
      </c>
      <c r="X165" s="84">
        <v>96</v>
      </c>
    </row>
    <row r="166" spans="14:24" ht="15.75" thickBot="1" x14ac:dyDescent="0.3">
      <c r="N166" s="97" t="s">
        <v>384</v>
      </c>
      <c r="O166" s="84">
        <v>670</v>
      </c>
      <c r="P166" s="84">
        <v>749</v>
      </c>
      <c r="Q166" s="84">
        <v>930</v>
      </c>
      <c r="R166" s="84">
        <v>794</v>
      </c>
      <c r="S166" s="84">
        <v>825</v>
      </c>
      <c r="T166" s="84">
        <v>867</v>
      </c>
      <c r="U166" s="84">
        <v>792</v>
      </c>
      <c r="V166" s="84">
        <v>805</v>
      </c>
      <c r="W166" s="84">
        <v>826</v>
      </c>
      <c r="X166" s="84">
        <v>7258</v>
      </c>
    </row>
    <row r="167" spans="14:24" ht="15.75" thickBot="1" x14ac:dyDescent="0.3">
      <c r="N167" s="97" t="s">
        <v>385</v>
      </c>
      <c r="O167" s="84">
        <v>23</v>
      </c>
      <c r="P167" s="84">
        <v>27</v>
      </c>
      <c r="Q167" s="84">
        <v>21</v>
      </c>
      <c r="R167" s="84">
        <v>49</v>
      </c>
      <c r="S167" s="84">
        <v>71</v>
      </c>
      <c r="T167" s="84">
        <v>52</v>
      </c>
      <c r="U167" s="84"/>
      <c r="V167" s="84"/>
      <c r="W167" s="84"/>
      <c r="X167" s="84">
        <v>243</v>
      </c>
    </row>
    <row r="168" spans="14:24" ht="15.75" thickBot="1" x14ac:dyDescent="0.3">
      <c r="N168" s="97" t="s">
        <v>388</v>
      </c>
      <c r="O168" s="84"/>
      <c r="P168" s="84">
        <v>6</v>
      </c>
      <c r="Q168" s="84"/>
      <c r="R168" s="84"/>
      <c r="S168" s="84">
        <v>15</v>
      </c>
      <c r="T168" s="84"/>
      <c r="U168" s="84">
        <v>3</v>
      </c>
      <c r="V168" s="84"/>
      <c r="W168" s="84"/>
      <c r="X168" s="84">
        <v>24</v>
      </c>
    </row>
    <row r="169" spans="14:24" ht="15.75" thickBot="1" x14ac:dyDescent="0.3">
      <c r="N169" s="97" t="s">
        <v>392</v>
      </c>
      <c r="O169" s="84"/>
      <c r="P169" s="84"/>
      <c r="Q169" s="84"/>
      <c r="R169" s="84"/>
      <c r="S169" s="84">
        <v>3</v>
      </c>
      <c r="T169" s="84">
        <v>12</v>
      </c>
      <c r="U169" s="84"/>
      <c r="V169" s="84">
        <v>3</v>
      </c>
      <c r="W169" s="84">
        <v>14</v>
      </c>
      <c r="X169" s="84">
        <v>32</v>
      </c>
    </row>
    <row r="170" spans="14:24" ht="15.75" thickBot="1" x14ac:dyDescent="0.3">
      <c r="N170" s="97" t="s">
        <v>387</v>
      </c>
      <c r="O170" s="84"/>
      <c r="P170" s="84"/>
      <c r="Q170" s="84"/>
      <c r="R170" s="84"/>
      <c r="S170" s="84"/>
      <c r="T170" s="84"/>
      <c r="U170" s="84"/>
      <c r="V170" s="84"/>
      <c r="W170" s="84">
        <v>6</v>
      </c>
      <c r="X170" s="84">
        <v>6</v>
      </c>
    </row>
    <row r="171" spans="14:24" ht="15.75" thickBot="1" x14ac:dyDescent="0.3">
      <c r="N171" s="97" t="s">
        <v>389</v>
      </c>
      <c r="O171" s="84">
        <v>3</v>
      </c>
      <c r="P171" s="84">
        <v>20</v>
      </c>
      <c r="Q171" s="84">
        <v>12</v>
      </c>
      <c r="R171" s="84">
        <v>6</v>
      </c>
      <c r="S171" s="84">
        <v>21</v>
      </c>
      <c r="T171" s="84">
        <v>27</v>
      </c>
      <c r="U171" s="84">
        <v>24</v>
      </c>
      <c r="V171" s="84">
        <v>9</v>
      </c>
      <c r="W171" s="84">
        <v>21</v>
      </c>
      <c r="X171" s="84">
        <v>143</v>
      </c>
    </row>
    <row r="172" spans="14:24" ht="15.75" thickBot="1" x14ac:dyDescent="0.3">
      <c r="N172" s="97" t="s">
        <v>390</v>
      </c>
      <c r="O172" s="84"/>
      <c r="P172" s="84"/>
      <c r="Q172" s="84">
        <v>12</v>
      </c>
      <c r="R172" s="84">
        <v>11</v>
      </c>
      <c r="S172" s="84"/>
      <c r="T172" s="84">
        <v>12</v>
      </c>
      <c r="U172" s="84">
        <v>23</v>
      </c>
      <c r="V172" s="84">
        <v>34</v>
      </c>
      <c r="W172" s="84"/>
      <c r="X172" s="84">
        <v>92</v>
      </c>
    </row>
    <row r="173" spans="14:24" ht="15.75" thickBot="1" x14ac:dyDescent="0.3">
      <c r="N173" s="82" t="s">
        <v>376</v>
      </c>
      <c r="O173" s="83">
        <v>735</v>
      </c>
      <c r="P173" s="83">
        <v>860</v>
      </c>
      <c r="Q173" s="83">
        <v>1020</v>
      </c>
      <c r="R173" s="83">
        <v>751</v>
      </c>
      <c r="S173" s="83">
        <v>817</v>
      </c>
      <c r="T173" s="83">
        <v>714</v>
      </c>
      <c r="U173" s="83">
        <v>967</v>
      </c>
      <c r="V173" s="83">
        <v>684</v>
      </c>
      <c r="W173" s="83">
        <v>733</v>
      </c>
      <c r="X173" s="83">
        <v>7281</v>
      </c>
    </row>
    <row r="174" spans="14:24" ht="15.75" thickBot="1" x14ac:dyDescent="0.3">
      <c r="N174" s="97"/>
      <c r="O174" s="84"/>
      <c r="P174" s="84"/>
      <c r="Q174" s="84"/>
      <c r="R174" s="84">
        <v>12</v>
      </c>
      <c r="S174" s="84"/>
      <c r="T174" s="84"/>
      <c r="U174" s="84"/>
      <c r="V174" s="84"/>
      <c r="W174" s="84"/>
      <c r="X174" s="84">
        <v>12</v>
      </c>
    </row>
    <row r="175" spans="14:24" ht="15.75" thickBot="1" x14ac:dyDescent="0.3">
      <c r="N175" s="97" t="s">
        <v>391</v>
      </c>
      <c r="O175" s="84">
        <v>63</v>
      </c>
      <c r="P175" s="84">
        <v>71</v>
      </c>
      <c r="Q175" s="84">
        <v>50</v>
      </c>
      <c r="R175" s="84">
        <v>42</v>
      </c>
      <c r="S175" s="84">
        <v>45</v>
      </c>
      <c r="T175" s="84">
        <v>32</v>
      </c>
      <c r="U175" s="84">
        <v>26</v>
      </c>
      <c r="V175" s="84">
        <v>53</v>
      </c>
      <c r="W175" s="84">
        <v>99</v>
      </c>
      <c r="X175" s="84">
        <v>481</v>
      </c>
    </row>
    <row r="176" spans="14:24" ht="15.75" thickBot="1" x14ac:dyDescent="0.3">
      <c r="N176" s="97" t="s">
        <v>386</v>
      </c>
      <c r="O176" s="84">
        <v>159</v>
      </c>
      <c r="P176" s="84">
        <v>186</v>
      </c>
      <c r="Q176" s="84">
        <v>250</v>
      </c>
      <c r="R176" s="84">
        <v>179</v>
      </c>
      <c r="S176" s="84">
        <v>167</v>
      </c>
      <c r="T176" s="84">
        <v>92</v>
      </c>
      <c r="U176" s="84">
        <v>219</v>
      </c>
      <c r="V176" s="84">
        <v>121</v>
      </c>
      <c r="W176" s="84">
        <v>187</v>
      </c>
      <c r="X176" s="84">
        <v>1560</v>
      </c>
    </row>
    <row r="177" spans="14:24" ht="15.75" thickBot="1" x14ac:dyDescent="0.3">
      <c r="N177" s="97" t="s">
        <v>384</v>
      </c>
      <c r="O177" s="84">
        <v>405</v>
      </c>
      <c r="P177" s="84">
        <v>443</v>
      </c>
      <c r="Q177" s="84">
        <v>467</v>
      </c>
      <c r="R177" s="84">
        <v>298</v>
      </c>
      <c r="S177" s="84">
        <v>392</v>
      </c>
      <c r="T177" s="84">
        <v>360</v>
      </c>
      <c r="U177" s="84">
        <v>419</v>
      </c>
      <c r="V177" s="84">
        <v>291</v>
      </c>
      <c r="W177" s="84">
        <v>375</v>
      </c>
      <c r="X177" s="84">
        <v>3450</v>
      </c>
    </row>
    <row r="178" spans="14:24" ht="15.75" thickBot="1" x14ac:dyDescent="0.3">
      <c r="N178" s="97" t="s">
        <v>385</v>
      </c>
      <c r="O178" s="84">
        <v>62</v>
      </c>
      <c r="P178" s="84">
        <v>92</v>
      </c>
      <c r="Q178" s="84">
        <v>140</v>
      </c>
      <c r="R178" s="84">
        <v>175</v>
      </c>
      <c r="S178" s="84">
        <v>154</v>
      </c>
      <c r="T178" s="84">
        <v>152</v>
      </c>
      <c r="U178" s="84">
        <v>117</v>
      </c>
      <c r="V178" s="84">
        <v>78</v>
      </c>
      <c r="W178" s="84">
        <v>30</v>
      </c>
      <c r="X178" s="84">
        <v>1000</v>
      </c>
    </row>
    <row r="179" spans="14:24" ht="15.75" thickBot="1" x14ac:dyDescent="0.3">
      <c r="N179" s="97" t="s">
        <v>388</v>
      </c>
      <c r="O179" s="84">
        <v>14</v>
      </c>
      <c r="P179" s="84">
        <v>4</v>
      </c>
      <c r="Q179" s="84">
        <v>18</v>
      </c>
      <c r="R179" s="84">
        <v>6</v>
      </c>
      <c r="S179" s="84">
        <v>3</v>
      </c>
      <c r="T179" s="84">
        <v>6</v>
      </c>
      <c r="U179" s="84">
        <v>15</v>
      </c>
      <c r="V179" s="84">
        <v>21</v>
      </c>
      <c r="W179" s="84"/>
      <c r="X179" s="84">
        <v>87</v>
      </c>
    </row>
    <row r="180" spans="14:24" ht="15.75" thickBot="1" x14ac:dyDescent="0.3">
      <c r="N180" s="97" t="s">
        <v>392</v>
      </c>
      <c r="O180" s="84">
        <v>9</v>
      </c>
      <c r="P180" s="84">
        <v>23</v>
      </c>
      <c r="Q180" s="84">
        <v>29</v>
      </c>
      <c r="R180" s="84">
        <v>6</v>
      </c>
      <c r="S180" s="84">
        <v>24</v>
      </c>
      <c r="T180" s="84">
        <v>24</v>
      </c>
      <c r="U180" s="84">
        <v>24</v>
      </c>
      <c r="V180" s="84"/>
      <c r="W180" s="84"/>
      <c r="X180" s="84">
        <v>139</v>
      </c>
    </row>
    <row r="181" spans="14:24" ht="15.75" thickBot="1" x14ac:dyDescent="0.3">
      <c r="N181" s="97" t="s">
        <v>389</v>
      </c>
      <c r="O181" s="84">
        <v>14</v>
      </c>
      <c r="P181" s="84">
        <v>38</v>
      </c>
      <c r="Q181" s="84">
        <v>60</v>
      </c>
      <c r="R181" s="84">
        <v>33</v>
      </c>
      <c r="S181" s="84">
        <v>32</v>
      </c>
      <c r="T181" s="84">
        <v>48</v>
      </c>
      <c r="U181" s="84">
        <v>92</v>
      </c>
      <c r="V181" s="84">
        <v>75</v>
      </c>
      <c r="W181" s="84">
        <v>42</v>
      </c>
      <c r="X181" s="84">
        <v>434</v>
      </c>
    </row>
    <row r="182" spans="14:24" ht="15.75" thickBot="1" x14ac:dyDescent="0.3">
      <c r="N182" s="97" t="s">
        <v>390</v>
      </c>
      <c r="O182" s="84">
        <v>9</v>
      </c>
      <c r="P182" s="84">
        <v>3</v>
      </c>
      <c r="Q182" s="84">
        <v>6</v>
      </c>
      <c r="R182" s="84"/>
      <c r="S182" s="84"/>
      <c r="T182" s="84"/>
      <c r="U182" s="84">
        <v>55</v>
      </c>
      <c r="V182" s="84">
        <v>45</v>
      </c>
      <c r="W182" s="84"/>
      <c r="X182" s="84">
        <v>118</v>
      </c>
    </row>
    <row r="183" spans="14:24" ht="15.75" thickBot="1" x14ac:dyDescent="0.3">
      <c r="N183" s="82" t="s">
        <v>377</v>
      </c>
      <c r="O183" s="83">
        <v>33</v>
      </c>
      <c r="P183" s="83">
        <v>117</v>
      </c>
      <c r="Q183" s="83">
        <v>96</v>
      </c>
      <c r="R183" s="83">
        <v>96</v>
      </c>
      <c r="S183" s="83">
        <v>213</v>
      </c>
      <c r="T183" s="83">
        <v>186</v>
      </c>
      <c r="U183" s="83">
        <v>251</v>
      </c>
      <c r="V183" s="83">
        <v>539</v>
      </c>
      <c r="W183" s="83">
        <v>180</v>
      </c>
      <c r="X183" s="83">
        <v>1711</v>
      </c>
    </row>
    <row r="184" spans="14:24" ht="15.75" thickBot="1" x14ac:dyDescent="0.3">
      <c r="N184" s="97" t="s">
        <v>391</v>
      </c>
      <c r="O184" s="84">
        <v>3</v>
      </c>
      <c r="P184" s="84">
        <v>12</v>
      </c>
      <c r="Q184" s="84">
        <v>12</v>
      </c>
      <c r="R184" s="84">
        <v>6</v>
      </c>
      <c r="S184" s="84">
        <v>30</v>
      </c>
      <c r="T184" s="84">
        <v>36</v>
      </c>
      <c r="U184" s="84">
        <v>51</v>
      </c>
      <c r="V184" s="84">
        <v>99</v>
      </c>
      <c r="W184" s="84">
        <v>24</v>
      </c>
      <c r="X184" s="84">
        <v>273</v>
      </c>
    </row>
    <row r="185" spans="14:24" ht="15.75" thickBot="1" x14ac:dyDescent="0.3">
      <c r="N185" s="97" t="s">
        <v>386</v>
      </c>
      <c r="O185" s="84">
        <v>3</v>
      </c>
      <c r="P185" s="84">
        <v>12</v>
      </c>
      <c r="Q185" s="84">
        <v>12</v>
      </c>
      <c r="R185" s="84">
        <v>15</v>
      </c>
      <c r="S185" s="84">
        <v>9</v>
      </c>
      <c r="T185" s="84">
        <v>21</v>
      </c>
      <c r="U185" s="84">
        <v>39</v>
      </c>
      <c r="V185" s="84">
        <v>37</v>
      </c>
      <c r="W185" s="84">
        <v>18</v>
      </c>
      <c r="X185" s="84">
        <v>166</v>
      </c>
    </row>
    <row r="186" spans="14:24" ht="15.75" thickBot="1" x14ac:dyDescent="0.3">
      <c r="N186" s="97" t="s">
        <v>384</v>
      </c>
      <c r="O186" s="84">
        <v>24</v>
      </c>
      <c r="P186" s="84">
        <v>69</v>
      </c>
      <c r="Q186" s="84">
        <v>60</v>
      </c>
      <c r="R186" s="84">
        <v>60</v>
      </c>
      <c r="S186" s="84">
        <v>132</v>
      </c>
      <c r="T186" s="84">
        <v>93</v>
      </c>
      <c r="U186" s="84">
        <v>113</v>
      </c>
      <c r="V186" s="84">
        <v>314</v>
      </c>
      <c r="W186" s="84">
        <v>90</v>
      </c>
      <c r="X186" s="84">
        <v>955</v>
      </c>
    </row>
    <row r="187" spans="14:24" ht="15.75" thickBot="1" x14ac:dyDescent="0.3">
      <c r="N187" s="97" t="s">
        <v>385</v>
      </c>
      <c r="O187" s="84"/>
      <c r="P187" s="84">
        <v>18</v>
      </c>
      <c r="Q187" s="84">
        <v>6</v>
      </c>
      <c r="R187" s="84">
        <v>6</v>
      </c>
      <c r="S187" s="84">
        <v>12</v>
      </c>
      <c r="T187" s="84">
        <v>9</v>
      </c>
      <c r="U187" s="84">
        <v>9</v>
      </c>
      <c r="V187" s="84">
        <v>15</v>
      </c>
      <c r="W187" s="84">
        <v>6</v>
      </c>
      <c r="X187" s="84">
        <v>81</v>
      </c>
    </row>
    <row r="188" spans="14:24" ht="15.75" thickBot="1" x14ac:dyDescent="0.3">
      <c r="N188" s="97" t="s">
        <v>388</v>
      </c>
      <c r="O188" s="84"/>
      <c r="P188" s="84"/>
      <c r="Q188" s="84"/>
      <c r="R188" s="84"/>
      <c r="S188" s="84"/>
      <c r="T188" s="84">
        <v>3</v>
      </c>
      <c r="U188" s="84"/>
      <c r="V188" s="84">
        <v>3</v>
      </c>
      <c r="W188" s="84">
        <v>6</v>
      </c>
      <c r="X188" s="84">
        <v>12</v>
      </c>
    </row>
    <row r="189" spans="14:24" ht="15.75" thickBot="1" x14ac:dyDescent="0.3">
      <c r="N189" s="97" t="s">
        <v>392</v>
      </c>
      <c r="O189" s="84"/>
      <c r="P189" s="84"/>
      <c r="Q189" s="84"/>
      <c r="R189" s="84"/>
      <c r="S189" s="84">
        <v>6</v>
      </c>
      <c r="T189" s="84"/>
      <c r="U189" s="84"/>
      <c r="V189" s="84"/>
      <c r="W189" s="84"/>
      <c r="X189" s="84">
        <v>6</v>
      </c>
    </row>
    <row r="190" spans="14:24" ht="15.75" thickBot="1" x14ac:dyDescent="0.3">
      <c r="N190" s="97" t="s">
        <v>387</v>
      </c>
      <c r="O190" s="84"/>
      <c r="P190" s="84"/>
      <c r="Q190" s="84"/>
      <c r="R190" s="84">
        <v>6</v>
      </c>
      <c r="S190" s="84"/>
      <c r="T190" s="84"/>
      <c r="U190" s="84">
        <v>6</v>
      </c>
      <c r="V190" s="84">
        <v>3</v>
      </c>
      <c r="W190" s="84"/>
      <c r="X190" s="84">
        <v>15</v>
      </c>
    </row>
    <row r="191" spans="14:24" ht="15.75" thickBot="1" x14ac:dyDescent="0.3">
      <c r="N191" s="97" t="s">
        <v>389</v>
      </c>
      <c r="O191" s="84">
        <v>3</v>
      </c>
      <c r="P191" s="84">
        <v>6</v>
      </c>
      <c r="Q191" s="84">
        <v>3</v>
      </c>
      <c r="R191" s="84">
        <v>3</v>
      </c>
      <c r="S191" s="84">
        <v>24</v>
      </c>
      <c r="T191" s="84">
        <v>21</v>
      </c>
      <c r="U191" s="84">
        <v>33</v>
      </c>
      <c r="V191" s="84">
        <v>62</v>
      </c>
      <c r="W191" s="84">
        <v>30</v>
      </c>
      <c r="X191" s="84">
        <v>185</v>
      </c>
    </row>
    <row r="192" spans="14:24" ht="15.75" thickBot="1" x14ac:dyDescent="0.3">
      <c r="N192" s="97" t="s">
        <v>390</v>
      </c>
      <c r="O192" s="84"/>
      <c r="P192" s="84"/>
      <c r="Q192" s="84">
        <v>3</v>
      </c>
      <c r="R192" s="84"/>
      <c r="S192" s="84"/>
      <c r="T192" s="84">
        <v>3</v>
      </c>
      <c r="U192" s="84"/>
      <c r="V192" s="84">
        <v>6</v>
      </c>
      <c r="W192" s="84">
        <v>6</v>
      </c>
      <c r="X192" s="84">
        <v>18</v>
      </c>
    </row>
    <row r="193" spans="14:24" ht="15.75" thickBot="1" x14ac:dyDescent="0.3">
      <c r="N193" s="82" t="s">
        <v>378</v>
      </c>
      <c r="O193" s="83">
        <v>645</v>
      </c>
      <c r="P193" s="83">
        <v>851</v>
      </c>
      <c r="Q193" s="83">
        <v>1008</v>
      </c>
      <c r="R193" s="83">
        <v>928</v>
      </c>
      <c r="S193" s="83">
        <v>639</v>
      </c>
      <c r="T193" s="83">
        <v>782</v>
      </c>
      <c r="U193" s="83">
        <v>1154</v>
      </c>
      <c r="V193" s="83">
        <v>1093</v>
      </c>
      <c r="W193" s="83">
        <v>959</v>
      </c>
      <c r="X193" s="83">
        <v>8059</v>
      </c>
    </row>
    <row r="194" spans="14:24" ht="15.75" thickBot="1" x14ac:dyDescent="0.3">
      <c r="N194" s="97" t="s">
        <v>391</v>
      </c>
      <c r="O194" s="84">
        <v>41</v>
      </c>
      <c r="P194" s="84">
        <v>54</v>
      </c>
      <c r="Q194" s="84">
        <v>15</v>
      </c>
      <c r="R194" s="84">
        <v>17</v>
      </c>
      <c r="S194" s="84">
        <v>17</v>
      </c>
      <c r="T194" s="84">
        <v>18</v>
      </c>
      <c r="U194" s="84">
        <v>39</v>
      </c>
      <c r="V194" s="84">
        <v>73</v>
      </c>
      <c r="W194" s="84">
        <v>70</v>
      </c>
      <c r="X194" s="84">
        <v>344</v>
      </c>
    </row>
    <row r="195" spans="14:24" ht="15.75" thickBot="1" x14ac:dyDescent="0.3">
      <c r="N195" s="97" t="s">
        <v>386</v>
      </c>
      <c r="O195" s="84">
        <v>40</v>
      </c>
      <c r="P195" s="84">
        <v>50</v>
      </c>
      <c r="Q195" s="84">
        <v>39</v>
      </c>
      <c r="R195" s="84">
        <v>23</v>
      </c>
      <c r="S195" s="84">
        <v>9</v>
      </c>
      <c r="T195" s="84">
        <v>27</v>
      </c>
      <c r="U195" s="84">
        <v>74</v>
      </c>
      <c r="V195" s="84">
        <v>40</v>
      </c>
      <c r="W195" s="84">
        <v>30</v>
      </c>
      <c r="X195" s="84">
        <v>332</v>
      </c>
    </row>
    <row r="196" spans="14:24" ht="15.75" thickBot="1" x14ac:dyDescent="0.3">
      <c r="N196" s="97" t="s">
        <v>384</v>
      </c>
      <c r="O196" s="84">
        <v>289</v>
      </c>
      <c r="P196" s="84">
        <v>302</v>
      </c>
      <c r="Q196" s="84">
        <v>341</v>
      </c>
      <c r="R196" s="84">
        <v>326</v>
      </c>
      <c r="S196" s="84">
        <v>235</v>
      </c>
      <c r="T196" s="84">
        <v>288</v>
      </c>
      <c r="U196" s="84">
        <v>501</v>
      </c>
      <c r="V196" s="84">
        <v>556</v>
      </c>
      <c r="W196" s="84">
        <v>556</v>
      </c>
      <c r="X196" s="84">
        <v>3394</v>
      </c>
    </row>
    <row r="197" spans="14:24" ht="15.75" thickBot="1" x14ac:dyDescent="0.3">
      <c r="N197" s="97" t="s">
        <v>385</v>
      </c>
      <c r="O197" s="84">
        <v>208</v>
      </c>
      <c r="P197" s="84">
        <v>356</v>
      </c>
      <c r="Q197" s="84">
        <v>518</v>
      </c>
      <c r="R197" s="84">
        <v>481</v>
      </c>
      <c r="S197" s="84">
        <v>305</v>
      </c>
      <c r="T197" s="84">
        <v>375</v>
      </c>
      <c r="U197" s="84">
        <v>425</v>
      </c>
      <c r="V197" s="84">
        <v>293</v>
      </c>
      <c r="W197" s="84">
        <v>206</v>
      </c>
      <c r="X197" s="84">
        <v>3167</v>
      </c>
    </row>
    <row r="198" spans="14:24" ht="15.75" thickBot="1" x14ac:dyDescent="0.3">
      <c r="N198" s="97" t="s">
        <v>388</v>
      </c>
      <c r="O198" s="84">
        <v>9</v>
      </c>
      <c r="P198" s="84">
        <v>9</v>
      </c>
      <c r="Q198" s="84"/>
      <c r="R198" s="84">
        <v>16</v>
      </c>
      <c r="S198" s="84">
        <v>10</v>
      </c>
      <c r="T198" s="84">
        <v>12</v>
      </c>
      <c r="U198" s="84">
        <v>17</v>
      </c>
      <c r="V198" s="84">
        <v>34</v>
      </c>
      <c r="W198" s="84">
        <v>34</v>
      </c>
      <c r="X198" s="84">
        <v>141</v>
      </c>
    </row>
    <row r="199" spans="14:24" ht="15.75" thickBot="1" x14ac:dyDescent="0.3">
      <c r="N199" s="97" t="s">
        <v>392</v>
      </c>
      <c r="O199" s="84">
        <v>30</v>
      </c>
      <c r="P199" s="84">
        <v>3</v>
      </c>
      <c r="Q199" s="84">
        <v>26</v>
      </c>
      <c r="R199" s="84">
        <v>14</v>
      </c>
      <c r="S199" s="84">
        <v>21</v>
      </c>
      <c r="T199" s="84">
        <v>24</v>
      </c>
      <c r="U199" s="84">
        <v>18</v>
      </c>
      <c r="V199" s="84">
        <v>18</v>
      </c>
      <c r="W199" s="84">
        <v>3</v>
      </c>
      <c r="X199" s="84">
        <v>157</v>
      </c>
    </row>
    <row r="200" spans="14:24" ht="15.75" thickBot="1" x14ac:dyDescent="0.3">
      <c r="N200" s="97" t="s">
        <v>387</v>
      </c>
      <c r="O200" s="84"/>
      <c r="P200" s="84"/>
      <c r="Q200" s="84"/>
      <c r="R200" s="84"/>
      <c r="S200" s="84"/>
      <c r="T200" s="84">
        <v>6</v>
      </c>
      <c r="U200" s="84"/>
      <c r="V200" s="84"/>
      <c r="W200" s="84">
        <v>9</v>
      </c>
      <c r="X200" s="84">
        <v>15</v>
      </c>
    </row>
    <row r="201" spans="14:24" ht="15.75" thickBot="1" x14ac:dyDescent="0.3">
      <c r="N201" s="97" t="s">
        <v>389</v>
      </c>
      <c r="O201" s="84">
        <v>28</v>
      </c>
      <c r="P201" s="84">
        <v>74</v>
      </c>
      <c r="Q201" s="84">
        <v>63</v>
      </c>
      <c r="R201" s="84">
        <v>46</v>
      </c>
      <c r="S201" s="84">
        <v>33</v>
      </c>
      <c r="T201" s="84">
        <v>25</v>
      </c>
      <c r="U201" s="84">
        <v>68</v>
      </c>
      <c r="V201" s="84">
        <v>66</v>
      </c>
      <c r="W201" s="84">
        <v>42</v>
      </c>
      <c r="X201" s="84">
        <v>445</v>
      </c>
    </row>
    <row r="202" spans="14:24" ht="15.75" thickBot="1" x14ac:dyDescent="0.3">
      <c r="N202" s="97" t="s">
        <v>390</v>
      </c>
      <c r="O202" s="84"/>
      <c r="P202" s="84">
        <v>3</v>
      </c>
      <c r="Q202" s="84">
        <v>6</v>
      </c>
      <c r="R202" s="84">
        <v>5</v>
      </c>
      <c r="S202" s="84">
        <v>9</v>
      </c>
      <c r="T202" s="84">
        <v>7</v>
      </c>
      <c r="U202" s="84">
        <v>12</v>
      </c>
      <c r="V202" s="84">
        <v>13</v>
      </c>
      <c r="W202" s="84">
        <v>9</v>
      </c>
      <c r="X202" s="84">
        <v>64</v>
      </c>
    </row>
    <row r="203" spans="14:24" ht="15.75" thickBot="1" x14ac:dyDescent="0.3">
      <c r="N203" s="82" t="s">
        <v>446</v>
      </c>
      <c r="O203" s="83"/>
      <c r="P203" s="83"/>
      <c r="Q203" s="83"/>
      <c r="R203" s="83">
        <v>120</v>
      </c>
      <c r="S203" s="83"/>
      <c r="T203" s="83"/>
      <c r="U203" s="83"/>
      <c r="V203" s="83"/>
      <c r="W203" s="83"/>
      <c r="X203" s="83">
        <v>120</v>
      </c>
    </row>
    <row r="204" spans="14:24" ht="15.75" thickBot="1" x14ac:dyDescent="0.3">
      <c r="N204" s="97" t="s">
        <v>391</v>
      </c>
      <c r="O204" s="84"/>
      <c r="P204" s="84"/>
      <c r="Q204" s="84"/>
      <c r="R204" s="84">
        <v>24</v>
      </c>
      <c r="S204" s="84"/>
      <c r="T204" s="84"/>
      <c r="U204" s="84"/>
      <c r="V204" s="84"/>
      <c r="W204" s="84"/>
      <c r="X204" s="84">
        <v>24</v>
      </c>
    </row>
    <row r="205" spans="14:24" ht="15.75" thickBot="1" x14ac:dyDescent="0.3">
      <c r="N205" s="97" t="s">
        <v>386</v>
      </c>
      <c r="O205" s="84"/>
      <c r="P205" s="84"/>
      <c r="Q205" s="84"/>
      <c r="R205" s="84">
        <v>15</v>
      </c>
      <c r="S205" s="84"/>
      <c r="T205" s="84"/>
      <c r="U205" s="84"/>
      <c r="V205" s="84"/>
      <c r="W205" s="84"/>
      <c r="X205" s="84">
        <v>15</v>
      </c>
    </row>
    <row r="206" spans="14:24" ht="15.75" thickBot="1" x14ac:dyDescent="0.3">
      <c r="N206" s="97" t="s">
        <v>384</v>
      </c>
      <c r="O206" s="84"/>
      <c r="P206" s="84"/>
      <c r="Q206" s="84"/>
      <c r="R206" s="84">
        <v>36</v>
      </c>
      <c r="S206" s="84"/>
      <c r="T206" s="84"/>
      <c r="U206" s="84"/>
      <c r="V206" s="84"/>
      <c r="W206" s="84"/>
      <c r="X206" s="84">
        <v>36</v>
      </c>
    </row>
    <row r="207" spans="14:24" ht="15.75" thickBot="1" x14ac:dyDescent="0.3">
      <c r="N207" s="97" t="s">
        <v>385</v>
      </c>
      <c r="O207" s="84"/>
      <c r="P207" s="84"/>
      <c r="Q207" s="84"/>
      <c r="R207" s="84">
        <v>33</v>
      </c>
      <c r="S207" s="84"/>
      <c r="T207" s="84"/>
      <c r="U207" s="84"/>
      <c r="V207" s="84"/>
      <c r="W207" s="84"/>
      <c r="X207" s="84">
        <v>33</v>
      </c>
    </row>
    <row r="208" spans="14:24" ht="15.75" thickBot="1" x14ac:dyDescent="0.3">
      <c r="N208" s="97" t="s">
        <v>389</v>
      </c>
      <c r="O208" s="84"/>
      <c r="P208" s="84"/>
      <c r="Q208" s="84"/>
      <c r="R208" s="84">
        <v>12</v>
      </c>
      <c r="S208" s="84"/>
      <c r="T208" s="84"/>
      <c r="U208" s="84"/>
      <c r="V208" s="84"/>
      <c r="W208" s="84"/>
      <c r="X208" s="84">
        <v>12</v>
      </c>
    </row>
    <row r="209" spans="14:24" ht="15.75" thickBot="1" x14ac:dyDescent="0.3">
      <c r="N209" s="82" t="s">
        <v>379</v>
      </c>
      <c r="O209" s="83">
        <v>572</v>
      </c>
      <c r="P209" s="83">
        <v>1078</v>
      </c>
      <c r="Q209" s="83">
        <v>956</v>
      </c>
      <c r="R209" s="83">
        <v>831</v>
      </c>
      <c r="S209" s="83">
        <v>884</v>
      </c>
      <c r="T209" s="83">
        <v>866</v>
      </c>
      <c r="U209" s="83">
        <v>1206</v>
      </c>
      <c r="V209" s="83">
        <v>480</v>
      </c>
      <c r="W209" s="83">
        <v>335</v>
      </c>
      <c r="X209" s="83">
        <v>7208</v>
      </c>
    </row>
    <row r="210" spans="14:24" ht="15.75" thickBot="1" x14ac:dyDescent="0.3">
      <c r="N210" s="97"/>
      <c r="O210" s="84"/>
      <c r="P210" s="84"/>
      <c r="Q210" s="84"/>
      <c r="R210" s="84">
        <v>6</v>
      </c>
      <c r="S210" s="84"/>
      <c r="T210" s="84"/>
      <c r="U210" s="84"/>
      <c r="V210" s="84"/>
      <c r="W210" s="84"/>
      <c r="X210" s="84">
        <v>6</v>
      </c>
    </row>
    <row r="211" spans="14:24" ht="15.75" thickBot="1" x14ac:dyDescent="0.3">
      <c r="N211" s="97" t="s">
        <v>391</v>
      </c>
      <c r="O211" s="84">
        <v>18</v>
      </c>
      <c r="P211" s="84">
        <v>51</v>
      </c>
      <c r="Q211" s="84">
        <v>24</v>
      </c>
      <c r="R211" s="84">
        <v>33</v>
      </c>
      <c r="S211" s="84">
        <v>84</v>
      </c>
      <c r="T211" s="84">
        <v>51</v>
      </c>
      <c r="U211" s="84">
        <v>33</v>
      </c>
      <c r="V211" s="84">
        <v>15</v>
      </c>
      <c r="W211" s="84">
        <v>15</v>
      </c>
      <c r="X211" s="84">
        <v>324</v>
      </c>
    </row>
    <row r="212" spans="14:24" ht="15.75" thickBot="1" x14ac:dyDescent="0.3">
      <c r="N212" s="97" t="s">
        <v>386</v>
      </c>
      <c r="O212" s="84">
        <v>3</v>
      </c>
      <c r="P212" s="84">
        <v>18</v>
      </c>
      <c r="Q212" s="84">
        <v>39</v>
      </c>
      <c r="R212" s="84">
        <v>9</v>
      </c>
      <c r="S212" s="84">
        <v>24</v>
      </c>
      <c r="T212" s="84">
        <v>36</v>
      </c>
      <c r="U212" s="84">
        <v>51</v>
      </c>
      <c r="V212" s="84">
        <v>21</v>
      </c>
      <c r="W212" s="84">
        <v>9</v>
      </c>
      <c r="X212" s="84">
        <v>210</v>
      </c>
    </row>
    <row r="213" spans="14:24" ht="15.75" thickBot="1" x14ac:dyDescent="0.3">
      <c r="N213" s="97" t="s">
        <v>384</v>
      </c>
      <c r="O213" s="84">
        <v>437</v>
      </c>
      <c r="P213" s="84">
        <v>801</v>
      </c>
      <c r="Q213" s="84">
        <v>654</v>
      </c>
      <c r="R213" s="84">
        <v>546</v>
      </c>
      <c r="S213" s="84">
        <v>531</v>
      </c>
      <c r="T213" s="84">
        <v>641</v>
      </c>
      <c r="U213" s="84">
        <v>789</v>
      </c>
      <c r="V213" s="84">
        <v>351</v>
      </c>
      <c r="W213" s="84">
        <v>254</v>
      </c>
      <c r="X213" s="84">
        <v>5004</v>
      </c>
    </row>
    <row r="214" spans="14:24" ht="15.75" thickBot="1" x14ac:dyDescent="0.3">
      <c r="N214" s="97" t="s">
        <v>385</v>
      </c>
      <c r="O214" s="84">
        <v>54</v>
      </c>
      <c r="P214" s="84">
        <v>72</v>
      </c>
      <c r="Q214" s="84">
        <v>103</v>
      </c>
      <c r="R214" s="84">
        <v>111</v>
      </c>
      <c r="S214" s="84">
        <v>125</v>
      </c>
      <c r="T214" s="84">
        <v>63</v>
      </c>
      <c r="U214" s="84">
        <v>156</v>
      </c>
      <c r="V214" s="84">
        <v>39</v>
      </c>
      <c r="W214" s="84">
        <v>9</v>
      </c>
      <c r="X214" s="84">
        <v>732</v>
      </c>
    </row>
    <row r="215" spans="14:24" ht="15.75" thickBot="1" x14ac:dyDescent="0.3">
      <c r="N215" s="97" t="s">
        <v>388</v>
      </c>
      <c r="O215" s="84">
        <v>12</v>
      </c>
      <c r="P215" s="84">
        <v>52</v>
      </c>
      <c r="Q215" s="84">
        <v>19</v>
      </c>
      <c r="R215" s="84">
        <v>24</v>
      </c>
      <c r="S215" s="84">
        <v>15</v>
      </c>
      <c r="T215" s="84">
        <v>3</v>
      </c>
      <c r="U215" s="84">
        <v>12</v>
      </c>
      <c r="V215" s="84">
        <v>9</v>
      </c>
      <c r="W215" s="84">
        <v>3</v>
      </c>
      <c r="X215" s="84">
        <v>149</v>
      </c>
    </row>
    <row r="216" spans="14:24" ht="15.75" thickBot="1" x14ac:dyDescent="0.3">
      <c r="N216" s="97" t="s">
        <v>389</v>
      </c>
      <c r="O216" s="84">
        <v>48</v>
      </c>
      <c r="P216" s="84">
        <v>81</v>
      </c>
      <c r="Q216" s="84">
        <v>114</v>
      </c>
      <c r="R216" s="84">
        <v>102</v>
      </c>
      <c r="S216" s="84">
        <v>105</v>
      </c>
      <c r="T216" s="84">
        <v>66</v>
      </c>
      <c r="U216" s="84">
        <v>159</v>
      </c>
      <c r="V216" s="84">
        <v>36</v>
      </c>
      <c r="W216" s="84">
        <v>42</v>
      </c>
      <c r="X216" s="84">
        <v>753</v>
      </c>
    </row>
    <row r="217" spans="14:24" ht="15.75" thickBot="1" x14ac:dyDescent="0.3">
      <c r="N217" s="97" t="s">
        <v>390</v>
      </c>
      <c r="O217" s="84"/>
      <c r="P217" s="84">
        <v>3</v>
      </c>
      <c r="Q217" s="84">
        <v>3</v>
      </c>
      <c r="R217" s="84"/>
      <c r="S217" s="84"/>
      <c r="T217" s="84">
        <v>6</v>
      </c>
      <c r="U217" s="84">
        <v>6</v>
      </c>
      <c r="V217" s="84">
        <v>9</v>
      </c>
      <c r="W217" s="84">
        <v>3</v>
      </c>
      <c r="X217" s="84">
        <v>30</v>
      </c>
    </row>
    <row r="218" spans="14:24" ht="15.75" thickBot="1" x14ac:dyDescent="0.3">
      <c r="N218" s="82" t="s">
        <v>380</v>
      </c>
      <c r="O218" s="83">
        <v>59</v>
      </c>
      <c r="P218" s="83">
        <v>95</v>
      </c>
      <c r="Q218" s="83">
        <v>160</v>
      </c>
      <c r="R218" s="83">
        <v>122</v>
      </c>
      <c r="S218" s="83">
        <v>53</v>
      </c>
      <c r="T218" s="83">
        <v>75</v>
      </c>
      <c r="U218" s="83">
        <v>100</v>
      </c>
      <c r="V218" s="83">
        <v>26</v>
      </c>
      <c r="W218" s="83">
        <v>63</v>
      </c>
      <c r="X218" s="83">
        <v>753</v>
      </c>
    </row>
    <row r="219" spans="14:24" ht="15.75" thickBot="1" x14ac:dyDescent="0.3">
      <c r="N219" s="97" t="s">
        <v>391</v>
      </c>
      <c r="O219" s="84">
        <v>3</v>
      </c>
      <c r="P219" s="84">
        <v>3</v>
      </c>
      <c r="Q219" s="84">
        <v>6</v>
      </c>
      <c r="R219" s="84">
        <v>6</v>
      </c>
      <c r="S219" s="84">
        <v>3</v>
      </c>
      <c r="T219" s="84">
        <v>6</v>
      </c>
      <c r="U219" s="84">
        <v>14</v>
      </c>
      <c r="V219" s="84">
        <v>3</v>
      </c>
      <c r="W219" s="84"/>
      <c r="X219" s="84">
        <v>44</v>
      </c>
    </row>
    <row r="220" spans="14:24" ht="15.75" thickBot="1" x14ac:dyDescent="0.3">
      <c r="N220" s="97" t="s">
        <v>386</v>
      </c>
      <c r="O220" s="84"/>
      <c r="P220" s="84">
        <v>9</v>
      </c>
      <c r="Q220" s="84">
        <v>3</v>
      </c>
      <c r="R220" s="84"/>
      <c r="S220" s="84">
        <v>14</v>
      </c>
      <c r="T220" s="84">
        <v>3</v>
      </c>
      <c r="U220" s="84">
        <v>8</v>
      </c>
      <c r="V220" s="84">
        <v>5</v>
      </c>
      <c r="W220" s="84">
        <v>24</v>
      </c>
      <c r="X220" s="84">
        <v>66</v>
      </c>
    </row>
    <row r="221" spans="14:24" ht="15.75" thickBot="1" x14ac:dyDescent="0.3">
      <c r="N221" s="97" t="s">
        <v>384</v>
      </c>
      <c r="O221" s="84">
        <v>31</v>
      </c>
      <c r="P221" s="84">
        <v>47</v>
      </c>
      <c r="Q221" s="84">
        <v>81</v>
      </c>
      <c r="R221" s="84">
        <v>66</v>
      </c>
      <c r="S221" s="84">
        <v>19</v>
      </c>
      <c r="T221" s="84">
        <v>45</v>
      </c>
      <c r="U221" s="84">
        <v>38</v>
      </c>
      <c r="V221" s="84">
        <v>9</v>
      </c>
      <c r="W221" s="84">
        <v>25</v>
      </c>
      <c r="X221" s="84">
        <v>361</v>
      </c>
    </row>
    <row r="222" spans="14:24" ht="15.75" thickBot="1" x14ac:dyDescent="0.3">
      <c r="N222" s="97" t="s">
        <v>385</v>
      </c>
      <c r="O222" s="84">
        <v>10</v>
      </c>
      <c r="P222" s="84">
        <v>18</v>
      </c>
      <c r="Q222" s="84">
        <v>36</v>
      </c>
      <c r="R222" s="84">
        <v>24</v>
      </c>
      <c r="S222" s="84">
        <v>6</v>
      </c>
      <c r="T222" s="84">
        <v>12</v>
      </c>
      <c r="U222" s="84">
        <v>14</v>
      </c>
      <c r="V222" s="84">
        <v>6</v>
      </c>
      <c r="W222" s="84">
        <v>9</v>
      </c>
      <c r="X222" s="84">
        <v>135</v>
      </c>
    </row>
    <row r="223" spans="14:24" ht="15.75" thickBot="1" x14ac:dyDescent="0.3">
      <c r="N223" s="97" t="s">
        <v>388</v>
      </c>
      <c r="O223" s="84"/>
      <c r="P223" s="84">
        <v>3</v>
      </c>
      <c r="Q223" s="84">
        <v>3</v>
      </c>
      <c r="R223" s="84"/>
      <c r="S223" s="84"/>
      <c r="T223" s="84"/>
      <c r="U223" s="84">
        <v>6</v>
      </c>
      <c r="V223" s="84"/>
      <c r="W223" s="84"/>
      <c r="X223" s="84">
        <v>12</v>
      </c>
    </row>
    <row r="224" spans="14:24" ht="15.75" thickBot="1" x14ac:dyDescent="0.3">
      <c r="N224" s="97" t="s">
        <v>392</v>
      </c>
      <c r="O224" s="84"/>
      <c r="P224" s="84">
        <v>3</v>
      </c>
      <c r="Q224" s="84">
        <v>10</v>
      </c>
      <c r="R224" s="84"/>
      <c r="S224" s="84">
        <v>5</v>
      </c>
      <c r="T224" s="84">
        <v>3</v>
      </c>
      <c r="U224" s="84"/>
      <c r="V224" s="84"/>
      <c r="W224" s="84"/>
      <c r="X224" s="84">
        <v>21</v>
      </c>
    </row>
    <row r="225" spans="14:24" ht="15.75" thickBot="1" x14ac:dyDescent="0.3">
      <c r="N225" s="97" t="s">
        <v>389</v>
      </c>
      <c r="O225" s="84">
        <v>10</v>
      </c>
      <c r="P225" s="84">
        <v>12</v>
      </c>
      <c r="Q225" s="84">
        <v>15</v>
      </c>
      <c r="R225" s="84">
        <v>21</v>
      </c>
      <c r="S225" s="84">
        <v>6</v>
      </c>
      <c r="T225" s="84">
        <v>6</v>
      </c>
      <c r="U225" s="84">
        <v>20</v>
      </c>
      <c r="V225" s="84">
        <v>3</v>
      </c>
      <c r="W225" s="84">
        <v>5</v>
      </c>
      <c r="X225" s="84">
        <v>98</v>
      </c>
    </row>
    <row r="226" spans="14:24" ht="15.75" thickBot="1" x14ac:dyDescent="0.3">
      <c r="N226" s="97" t="s">
        <v>390</v>
      </c>
      <c r="O226" s="84">
        <v>5</v>
      </c>
      <c r="P226" s="84"/>
      <c r="Q226" s="84">
        <v>6</v>
      </c>
      <c r="R226" s="84">
        <v>5</v>
      </c>
      <c r="S226" s="84"/>
      <c r="T226" s="84"/>
      <c r="U226" s="84"/>
      <c r="V226" s="84"/>
      <c r="W226" s="84"/>
      <c r="X226" s="84">
        <v>16</v>
      </c>
    </row>
    <row r="227" spans="14:24" ht="15.75" thickBot="1" x14ac:dyDescent="0.3">
      <c r="N227" s="82" t="s">
        <v>381</v>
      </c>
      <c r="O227" s="83"/>
      <c r="P227" s="83">
        <v>100</v>
      </c>
      <c r="Q227" s="83">
        <v>95</v>
      </c>
      <c r="R227" s="83">
        <v>115</v>
      </c>
      <c r="S227" s="83">
        <v>267</v>
      </c>
      <c r="T227" s="83">
        <v>139</v>
      </c>
      <c r="U227" s="83">
        <v>269</v>
      </c>
      <c r="V227" s="83">
        <v>242</v>
      </c>
      <c r="W227" s="83">
        <v>121</v>
      </c>
      <c r="X227" s="83">
        <v>1348</v>
      </c>
    </row>
    <row r="228" spans="14:24" ht="15.75" thickBot="1" x14ac:dyDescent="0.3">
      <c r="N228" s="97" t="s">
        <v>391</v>
      </c>
      <c r="O228" s="84"/>
      <c r="P228" s="84"/>
      <c r="Q228" s="84">
        <v>5</v>
      </c>
      <c r="R228" s="84"/>
      <c r="S228" s="84">
        <v>10</v>
      </c>
      <c r="T228" s="84">
        <v>8</v>
      </c>
      <c r="U228" s="84">
        <v>9</v>
      </c>
      <c r="V228" s="84">
        <v>10</v>
      </c>
      <c r="W228" s="84">
        <v>5</v>
      </c>
      <c r="X228" s="84">
        <v>47</v>
      </c>
    </row>
    <row r="229" spans="14:24" ht="15.75" thickBot="1" x14ac:dyDescent="0.3">
      <c r="N229" s="97" t="s">
        <v>386</v>
      </c>
      <c r="O229" s="84"/>
      <c r="P229" s="84">
        <v>75</v>
      </c>
      <c r="Q229" s="84">
        <v>45</v>
      </c>
      <c r="R229" s="84">
        <v>85</v>
      </c>
      <c r="S229" s="84">
        <v>190</v>
      </c>
      <c r="T229" s="84">
        <v>69</v>
      </c>
      <c r="U229" s="84">
        <v>191</v>
      </c>
      <c r="V229" s="84">
        <v>187</v>
      </c>
      <c r="W229" s="84">
        <v>82</v>
      </c>
      <c r="X229" s="84">
        <v>924</v>
      </c>
    </row>
    <row r="230" spans="14:24" ht="15.75" thickBot="1" x14ac:dyDescent="0.3">
      <c r="N230" s="97" t="s">
        <v>384</v>
      </c>
      <c r="O230" s="84"/>
      <c r="P230" s="84">
        <v>25</v>
      </c>
      <c r="Q230" s="84">
        <v>20</v>
      </c>
      <c r="R230" s="84">
        <v>20</v>
      </c>
      <c r="S230" s="84">
        <v>31</v>
      </c>
      <c r="T230" s="84">
        <v>31</v>
      </c>
      <c r="U230" s="84">
        <v>48</v>
      </c>
      <c r="V230" s="84">
        <v>31</v>
      </c>
      <c r="W230" s="84">
        <v>21</v>
      </c>
      <c r="X230" s="84">
        <v>227</v>
      </c>
    </row>
    <row r="231" spans="14:24" ht="15.75" thickBot="1" x14ac:dyDescent="0.3">
      <c r="N231" s="97" t="s">
        <v>385</v>
      </c>
      <c r="O231" s="84"/>
      <c r="P231" s="84"/>
      <c r="Q231" s="84">
        <v>5</v>
      </c>
      <c r="R231" s="84">
        <v>10</v>
      </c>
      <c r="S231" s="84">
        <v>31</v>
      </c>
      <c r="T231" s="84">
        <v>9</v>
      </c>
      <c r="U231" s="84">
        <v>3</v>
      </c>
      <c r="V231" s="84">
        <v>3</v>
      </c>
      <c r="W231" s="84">
        <v>5</v>
      </c>
      <c r="X231" s="84">
        <v>66</v>
      </c>
    </row>
    <row r="232" spans="14:24" ht="15.75" thickBot="1" x14ac:dyDescent="0.3">
      <c r="N232" s="97" t="s">
        <v>392</v>
      </c>
      <c r="O232" s="84"/>
      <c r="P232" s="84"/>
      <c r="Q232" s="84"/>
      <c r="R232" s="84"/>
      <c r="S232" s="84">
        <v>5</v>
      </c>
      <c r="T232" s="84">
        <v>6</v>
      </c>
      <c r="U232" s="84">
        <v>5</v>
      </c>
      <c r="V232" s="84"/>
      <c r="W232" s="84"/>
      <c r="X232" s="84">
        <v>16</v>
      </c>
    </row>
    <row r="233" spans="14:24" ht="15.75" thickBot="1" x14ac:dyDescent="0.3">
      <c r="N233" s="97" t="s">
        <v>387</v>
      </c>
      <c r="O233" s="84"/>
      <c r="P233" s="84"/>
      <c r="Q233" s="84"/>
      <c r="R233" s="84"/>
      <c r="S233" s="84"/>
      <c r="T233" s="84"/>
      <c r="U233" s="84">
        <v>5</v>
      </c>
      <c r="V233" s="84"/>
      <c r="W233" s="84"/>
      <c r="X233" s="84">
        <v>5</v>
      </c>
    </row>
    <row r="234" spans="14:24" ht="15.75" thickBot="1" x14ac:dyDescent="0.3">
      <c r="N234" s="97" t="s">
        <v>389</v>
      </c>
      <c r="O234" s="84"/>
      <c r="P234" s="84"/>
      <c r="Q234" s="84">
        <v>20</v>
      </c>
      <c r="R234" s="84"/>
      <c r="S234" s="84"/>
      <c r="T234" s="84">
        <v>16</v>
      </c>
      <c r="U234" s="84">
        <v>8</v>
      </c>
      <c r="V234" s="84">
        <v>6</v>
      </c>
      <c r="W234" s="84">
        <v>3</v>
      </c>
      <c r="X234" s="84">
        <v>53</v>
      </c>
    </row>
    <row r="235" spans="14:24" ht="15.75" thickBot="1" x14ac:dyDescent="0.3">
      <c r="N235" s="97" t="s">
        <v>390</v>
      </c>
      <c r="O235" s="84"/>
      <c r="P235" s="84"/>
      <c r="Q235" s="84"/>
      <c r="R235" s="84"/>
      <c r="S235" s="84"/>
      <c r="T235" s="84"/>
      <c r="U235" s="84"/>
      <c r="V235" s="84">
        <v>5</v>
      </c>
      <c r="W235" s="84">
        <v>5</v>
      </c>
      <c r="X235" s="84">
        <v>10</v>
      </c>
    </row>
    <row r="236" spans="14:24" ht="15.75" thickBot="1" x14ac:dyDescent="0.3">
      <c r="N236" s="82" t="s">
        <v>432</v>
      </c>
      <c r="O236" s="83">
        <v>39</v>
      </c>
      <c r="P236" s="83">
        <v>7</v>
      </c>
      <c r="Q236" s="83">
        <v>15</v>
      </c>
      <c r="R236" s="83"/>
      <c r="S236" s="83"/>
      <c r="T236" s="83"/>
      <c r="U236" s="83"/>
      <c r="V236" s="83"/>
      <c r="W236" s="83"/>
      <c r="X236" s="83">
        <v>61</v>
      </c>
    </row>
    <row r="237" spans="14:24" ht="15.75" thickBot="1" x14ac:dyDescent="0.3">
      <c r="N237" s="97" t="s">
        <v>391</v>
      </c>
      <c r="O237" s="84"/>
      <c r="P237" s="84"/>
      <c r="Q237" s="84">
        <v>3</v>
      </c>
      <c r="R237" s="84"/>
      <c r="S237" s="84"/>
      <c r="T237" s="84"/>
      <c r="U237" s="84"/>
      <c r="V237" s="84"/>
      <c r="W237" s="84"/>
      <c r="X237" s="84">
        <v>3</v>
      </c>
    </row>
    <row r="238" spans="14:24" ht="15.75" thickBot="1" x14ac:dyDescent="0.3">
      <c r="N238" s="97" t="s">
        <v>386</v>
      </c>
      <c r="O238" s="84">
        <v>4</v>
      </c>
      <c r="P238" s="84"/>
      <c r="Q238" s="84">
        <v>6</v>
      </c>
      <c r="R238" s="84"/>
      <c r="S238" s="84"/>
      <c r="T238" s="84"/>
      <c r="U238" s="84"/>
      <c r="V238" s="84"/>
      <c r="W238" s="84"/>
      <c r="X238" s="84">
        <v>10</v>
      </c>
    </row>
    <row r="239" spans="14:24" ht="15.75" thickBot="1" x14ac:dyDescent="0.3">
      <c r="N239" s="97" t="s">
        <v>384</v>
      </c>
      <c r="O239" s="84">
        <v>7</v>
      </c>
      <c r="P239" s="84"/>
      <c r="Q239" s="84">
        <v>6</v>
      </c>
      <c r="R239" s="84"/>
      <c r="S239" s="84"/>
      <c r="T239" s="84"/>
      <c r="U239" s="84"/>
      <c r="V239" s="84"/>
      <c r="W239" s="84"/>
      <c r="X239" s="84">
        <v>13</v>
      </c>
    </row>
    <row r="240" spans="14:24" ht="15.75" thickBot="1" x14ac:dyDescent="0.3">
      <c r="N240" s="97" t="s">
        <v>385</v>
      </c>
      <c r="O240" s="84">
        <v>15</v>
      </c>
      <c r="P240" s="84">
        <v>7</v>
      </c>
      <c r="Q240" s="84"/>
      <c r="R240" s="84"/>
      <c r="S240" s="84"/>
      <c r="T240" s="84"/>
      <c r="U240" s="84"/>
      <c r="V240" s="84"/>
      <c r="W240" s="84"/>
      <c r="X240" s="84">
        <v>22</v>
      </c>
    </row>
    <row r="241" spans="14:24" ht="15.75" thickBot="1" x14ac:dyDescent="0.3">
      <c r="N241" s="97" t="s">
        <v>388</v>
      </c>
      <c r="O241" s="84">
        <v>4</v>
      </c>
      <c r="P241" s="84"/>
      <c r="Q241" s="84"/>
      <c r="R241" s="84"/>
      <c r="S241" s="84"/>
      <c r="T241" s="84"/>
      <c r="U241" s="84"/>
      <c r="V241" s="84"/>
      <c r="W241" s="84"/>
      <c r="X241" s="84">
        <v>4</v>
      </c>
    </row>
    <row r="242" spans="14:24" ht="15.75" thickBot="1" x14ac:dyDescent="0.3">
      <c r="N242" s="97" t="s">
        <v>389</v>
      </c>
      <c r="O242" s="84">
        <v>9</v>
      </c>
      <c r="P242" s="84"/>
      <c r="Q242" s="84"/>
      <c r="R242" s="84"/>
      <c r="S242" s="84"/>
      <c r="T242" s="84"/>
      <c r="U242" s="84"/>
      <c r="V242" s="84"/>
      <c r="W242" s="84"/>
      <c r="X242" s="84">
        <v>9</v>
      </c>
    </row>
    <row r="243" spans="14:24" ht="15.75" thickBot="1" x14ac:dyDescent="0.3">
      <c r="N243" s="94" t="s">
        <v>383</v>
      </c>
      <c r="O243" s="95">
        <v>12177</v>
      </c>
      <c r="P243" s="95">
        <v>13543</v>
      </c>
      <c r="Q243" s="95">
        <v>14921</v>
      </c>
      <c r="R243" s="95">
        <v>15155</v>
      </c>
      <c r="S243" s="95">
        <v>15905</v>
      </c>
      <c r="T243" s="95">
        <v>15279</v>
      </c>
      <c r="U243" s="95">
        <v>16351</v>
      </c>
      <c r="V243" s="95">
        <v>15142</v>
      </c>
      <c r="W243" s="95">
        <v>14165</v>
      </c>
      <c r="X243" s="95">
        <v>132638</v>
      </c>
    </row>
  </sheetData>
  <mergeCells count="2">
    <mergeCell ref="A1:C1"/>
    <mergeCell ref="A2:E2"/>
  </mergeCells>
  <hyperlinks>
    <hyperlink ref="G1" location="'Table of Contents'!A1" display="ToC" xr:uid="{00000000-0004-0000-17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5"/>
  <sheetViews>
    <sheetView workbookViewId="0">
      <selection activeCell="I7" sqref="I7"/>
    </sheetView>
  </sheetViews>
  <sheetFormatPr defaultRowHeight="15" x14ac:dyDescent="0.25"/>
  <cols>
    <col min="1" max="1" width="6.140625" customWidth="1"/>
    <col min="2" max="10" width="14.5703125" bestFit="1" customWidth="1"/>
    <col min="11" max="11" width="11.28515625" bestFit="1" customWidth="1"/>
  </cols>
  <sheetData>
    <row r="1" spans="1:11" ht="21" x14ac:dyDescent="0.35">
      <c r="A1" s="120" t="s">
        <v>333</v>
      </c>
      <c r="B1" s="120"/>
      <c r="C1" s="120"/>
      <c r="D1" s="120"/>
      <c r="E1" s="120"/>
      <c r="G1" s="86" t="s">
        <v>433</v>
      </c>
    </row>
    <row r="2" spans="1:11" ht="18.75" x14ac:dyDescent="0.3">
      <c r="A2" s="152" t="s">
        <v>450</v>
      </c>
      <c r="B2" s="152"/>
      <c r="C2" s="152"/>
      <c r="D2" s="152"/>
      <c r="E2" s="152"/>
      <c r="F2" s="152"/>
    </row>
    <row r="3" spans="1:11" ht="15.75" thickBot="1" x14ac:dyDescent="0.3"/>
    <row r="4" spans="1:11" ht="15.75" thickBot="1" x14ac:dyDescent="0.3">
      <c r="A4" s="8"/>
      <c r="B4" s="81" t="s">
        <v>434</v>
      </c>
      <c r="C4" s="81" t="s">
        <v>435</v>
      </c>
      <c r="D4" s="81" t="s">
        <v>436</v>
      </c>
      <c r="E4" s="81" t="s">
        <v>437</v>
      </c>
      <c r="F4" s="81" t="s">
        <v>438</v>
      </c>
      <c r="G4" s="81" t="s">
        <v>439</v>
      </c>
      <c r="H4" s="81" t="s">
        <v>440</v>
      </c>
      <c r="I4" s="81" t="s">
        <v>441</v>
      </c>
      <c r="J4" s="81" t="s">
        <v>442</v>
      </c>
      <c r="K4" s="81" t="s">
        <v>383</v>
      </c>
    </row>
    <row r="5" spans="1:11" ht="15.75" thickBot="1" x14ac:dyDescent="0.3">
      <c r="A5" s="46" t="s">
        <v>453</v>
      </c>
      <c r="B5" s="8">
        <f>'Advanced Standing Hours'!B37</f>
        <v>12177</v>
      </c>
      <c r="C5" s="8">
        <f>'Advanced Standing Hours'!C37</f>
        <v>13543</v>
      </c>
      <c r="D5" s="8">
        <f>'Advanced Standing Hours'!D37</f>
        <v>14921</v>
      </c>
      <c r="E5" s="8">
        <f>'Advanced Standing Hours'!E37</f>
        <v>15155</v>
      </c>
      <c r="F5" s="8">
        <f>'Advanced Standing Hours'!F37</f>
        <v>15905</v>
      </c>
      <c r="G5" s="8">
        <f>'Advanced Standing Hours'!G37</f>
        <v>15279</v>
      </c>
      <c r="H5" s="8">
        <f>'Advanced Standing Hours'!H37</f>
        <v>16351</v>
      </c>
      <c r="I5" s="8">
        <f>'Advanced Standing Hours'!I37</f>
        <v>15142</v>
      </c>
      <c r="J5" s="8">
        <f>'Advanced Standing Hours'!J37</f>
        <v>14165</v>
      </c>
      <c r="K5" s="8">
        <f>'Advanced Standing Hours'!K37</f>
        <v>132638</v>
      </c>
    </row>
  </sheetData>
  <mergeCells count="2">
    <mergeCell ref="A1:E1"/>
    <mergeCell ref="A2:F2"/>
  </mergeCells>
  <hyperlinks>
    <hyperlink ref="G1" location="'Table of Contents'!A1" display="ToC" xr:uid="{00000000-0004-0000-18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11"/>
  <sheetViews>
    <sheetView tabSelected="1" workbookViewId="0">
      <selection activeCell="A5" sqref="A5"/>
    </sheetView>
  </sheetViews>
  <sheetFormatPr defaultRowHeight="15" x14ac:dyDescent="0.25"/>
  <cols>
    <col min="1" max="1" width="16.85546875" customWidth="1"/>
    <col min="2" max="2" width="65.7109375" customWidth="1"/>
    <col min="14" max="14" width="28.28515625" bestFit="1" customWidth="1"/>
    <col min="15" max="23" width="14.5703125" bestFit="1" customWidth="1"/>
    <col min="24" max="24" width="11.28515625" bestFit="1" customWidth="1"/>
  </cols>
  <sheetData>
    <row r="1" spans="1:7" ht="21" x14ac:dyDescent="0.35">
      <c r="A1" s="120" t="s">
        <v>333</v>
      </c>
      <c r="B1" s="120"/>
      <c r="C1" s="120"/>
      <c r="D1" s="120"/>
      <c r="E1" s="120"/>
      <c r="F1" s="120"/>
      <c r="G1" s="86" t="s">
        <v>433</v>
      </c>
    </row>
    <row r="2" spans="1:7" ht="15.75" thickBot="1" x14ac:dyDescent="0.3"/>
    <row r="3" spans="1:7" ht="21.75" thickBot="1" x14ac:dyDescent="0.4">
      <c r="A3" s="88" t="s">
        <v>319</v>
      </c>
      <c r="B3" s="89" t="s">
        <v>412</v>
      </c>
    </row>
    <row r="4" spans="1:7" ht="120.75" thickBot="1" x14ac:dyDescent="0.3">
      <c r="A4" s="90" t="s">
        <v>410</v>
      </c>
      <c r="B4" s="91" t="s">
        <v>411</v>
      </c>
    </row>
    <row r="5" spans="1:7" ht="45.75" thickBot="1" x14ac:dyDescent="0.3">
      <c r="A5" s="91" t="s">
        <v>413</v>
      </c>
      <c r="B5" s="91" t="s">
        <v>414</v>
      </c>
    </row>
    <row r="6" spans="1:7" ht="30.75" thickBot="1" x14ac:dyDescent="0.3">
      <c r="A6" s="91" t="s">
        <v>415</v>
      </c>
      <c r="B6" s="91" t="s">
        <v>416</v>
      </c>
    </row>
    <row r="7" spans="1:7" ht="45.75" thickBot="1" x14ac:dyDescent="0.3">
      <c r="A7" s="91" t="s">
        <v>417</v>
      </c>
      <c r="B7" s="91" t="s">
        <v>418</v>
      </c>
    </row>
    <row r="8" spans="1:7" ht="120.75" thickBot="1" x14ac:dyDescent="0.3">
      <c r="A8" s="91" t="s">
        <v>419</v>
      </c>
      <c r="B8" s="91" t="s">
        <v>420</v>
      </c>
    </row>
    <row r="9" spans="1:7" ht="30.75" thickBot="1" x14ac:dyDescent="0.3">
      <c r="A9" s="92" t="s">
        <v>421</v>
      </c>
      <c r="B9" s="91" t="s">
        <v>422</v>
      </c>
    </row>
    <row r="10" spans="1:7" ht="30.75" thickBot="1" x14ac:dyDescent="0.3">
      <c r="A10" s="91" t="s">
        <v>423</v>
      </c>
      <c r="B10" s="91" t="s">
        <v>424</v>
      </c>
    </row>
    <row r="11" spans="1:7" ht="30.75" thickBot="1" x14ac:dyDescent="0.3">
      <c r="A11" s="91" t="s">
        <v>425</v>
      </c>
      <c r="B11" s="91" t="s">
        <v>426</v>
      </c>
    </row>
  </sheetData>
  <mergeCells count="1">
    <mergeCell ref="A1:F1"/>
  </mergeCells>
  <hyperlinks>
    <hyperlink ref="G1" location="'Table of Contents'!A1" display="ToC" xr:uid="{00000000-0004-0000-19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
  <sheetViews>
    <sheetView workbookViewId="0">
      <selection activeCell="J11" sqref="J11"/>
    </sheetView>
  </sheetViews>
  <sheetFormatPr defaultRowHeight="15" x14ac:dyDescent="0.25"/>
  <cols>
    <col min="2" max="2" width="14.42578125" customWidth="1"/>
  </cols>
  <sheetData>
    <row r="1" spans="1:11" ht="21" x14ac:dyDescent="0.35">
      <c r="A1" s="120" t="s">
        <v>333</v>
      </c>
      <c r="B1" s="120"/>
      <c r="C1" s="120"/>
      <c r="D1" s="120"/>
      <c r="E1" s="120"/>
      <c r="F1" s="120"/>
      <c r="G1" s="86" t="s">
        <v>433</v>
      </c>
    </row>
    <row r="3" spans="1:11" x14ac:dyDescent="0.25">
      <c r="B3" s="121" t="s">
        <v>331</v>
      </c>
      <c r="C3" s="121"/>
      <c r="D3" s="121"/>
      <c r="E3" s="121"/>
      <c r="F3" s="121"/>
      <c r="G3" s="121"/>
      <c r="H3" s="121"/>
      <c r="I3" s="121"/>
      <c r="J3" s="121"/>
      <c r="K3" s="121"/>
    </row>
    <row r="5" spans="1:11" x14ac:dyDescent="0.25">
      <c r="B5" s="121" t="s">
        <v>322</v>
      </c>
      <c r="C5" s="121"/>
      <c r="D5" s="121"/>
      <c r="E5" s="121"/>
      <c r="F5" s="121"/>
      <c r="G5" s="121"/>
      <c r="H5" s="121"/>
      <c r="I5" s="121"/>
      <c r="J5" s="121"/>
      <c r="K5" s="121"/>
    </row>
    <row r="6" spans="1:11" ht="15.75" thickBot="1" x14ac:dyDescent="0.3">
      <c r="B6" s="122" t="s">
        <v>323</v>
      </c>
      <c r="C6" s="122"/>
      <c r="D6" s="122"/>
      <c r="E6" s="122"/>
      <c r="F6" s="122"/>
      <c r="G6" s="122"/>
      <c r="H6" s="123"/>
      <c r="I6" s="123"/>
    </row>
    <row r="7" spans="1:11" ht="15.75" thickBot="1" x14ac:dyDescent="0.3">
      <c r="B7" s="46" t="s">
        <v>324</v>
      </c>
      <c r="C7" s="46" t="s">
        <v>314</v>
      </c>
      <c r="D7" s="46" t="s">
        <v>315</v>
      </c>
      <c r="E7" s="46" t="s">
        <v>316</v>
      </c>
      <c r="F7" s="46" t="s">
        <v>317</v>
      </c>
      <c r="G7" s="46" t="s">
        <v>325</v>
      </c>
      <c r="H7" s="27"/>
      <c r="I7" s="27"/>
    </row>
    <row r="8" spans="1:11" ht="15.75" thickBot="1" x14ac:dyDescent="0.3">
      <c r="B8" s="46" t="s">
        <v>326</v>
      </c>
      <c r="C8" s="8">
        <v>1080</v>
      </c>
      <c r="D8" s="8">
        <v>1062</v>
      </c>
      <c r="E8" s="8">
        <v>591</v>
      </c>
      <c r="F8" s="8">
        <v>695</v>
      </c>
      <c r="G8" s="8">
        <v>978</v>
      </c>
    </row>
    <row r="9" spans="1:11" ht="15.75" thickBot="1" x14ac:dyDescent="0.3">
      <c r="B9" s="46" t="s">
        <v>327</v>
      </c>
      <c r="C9" s="8"/>
      <c r="D9" s="35">
        <v>-1.6666666666666666E-2</v>
      </c>
      <c r="E9" s="35">
        <v>-0.44350282485875708</v>
      </c>
      <c r="F9" s="35">
        <v>0.17597292724196278</v>
      </c>
      <c r="G9" s="35">
        <v>0.40719424460431652</v>
      </c>
    </row>
    <row r="10" spans="1:11" ht="15.75" thickBot="1" x14ac:dyDescent="0.3">
      <c r="B10" s="46" t="s">
        <v>328</v>
      </c>
      <c r="C10" s="8">
        <v>694</v>
      </c>
      <c r="D10" s="8">
        <v>727</v>
      </c>
      <c r="E10" s="8">
        <v>492</v>
      </c>
      <c r="F10" s="8">
        <v>498</v>
      </c>
      <c r="G10" s="8">
        <v>717</v>
      </c>
    </row>
    <row r="11" spans="1:11" ht="15.75" thickBot="1" x14ac:dyDescent="0.3">
      <c r="B11" s="46" t="s">
        <v>327</v>
      </c>
      <c r="C11" s="8"/>
      <c r="D11" s="35">
        <v>4.7550432276657062E-2</v>
      </c>
      <c r="E11" s="35">
        <v>-0.32324621733149933</v>
      </c>
      <c r="F11" s="35">
        <v>1.2195121951219513E-2</v>
      </c>
      <c r="G11" s="35">
        <v>0.43975903614457829</v>
      </c>
    </row>
    <row r="12" spans="1:11" ht="15.75" thickBot="1" x14ac:dyDescent="0.3">
      <c r="B12" s="46" t="s">
        <v>329</v>
      </c>
      <c r="C12" s="8">
        <v>200</v>
      </c>
      <c r="D12" s="8">
        <v>204</v>
      </c>
      <c r="E12" s="8">
        <v>158</v>
      </c>
      <c r="F12" s="8">
        <v>161</v>
      </c>
      <c r="G12" s="8">
        <v>170</v>
      </c>
    </row>
    <row r="13" spans="1:11" ht="15.75" thickBot="1" x14ac:dyDescent="0.3">
      <c r="B13" s="46" t="s">
        <v>327</v>
      </c>
      <c r="C13" s="8"/>
      <c r="D13" s="35">
        <v>0.02</v>
      </c>
      <c r="E13" s="35">
        <v>-0.22549019607843138</v>
      </c>
      <c r="F13" s="35">
        <v>1.8987341772151899E-2</v>
      </c>
      <c r="G13" s="35">
        <v>5.5900621118012424E-2</v>
      </c>
    </row>
    <row r="14" spans="1:11" ht="15.75" thickBot="1" x14ac:dyDescent="0.3">
      <c r="B14" s="46" t="s">
        <v>330</v>
      </c>
      <c r="C14" s="8">
        <v>216</v>
      </c>
      <c r="D14" s="8">
        <v>207</v>
      </c>
      <c r="E14" s="8">
        <v>154</v>
      </c>
      <c r="F14" s="8">
        <v>157</v>
      </c>
      <c r="G14" s="8">
        <v>153</v>
      </c>
    </row>
    <row r="15" spans="1:11" ht="15.75" thickBot="1" x14ac:dyDescent="0.3">
      <c r="B15" s="46" t="s">
        <v>327</v>
      </c>
      <c r="C15" s="8"/>
      <c r="D15" s="35">
        <v>-4.1666666666666664E-2</v>
      </c>
      <c r="E15" s="35">
        <v>-0.2560386473429952</v>
      </c>
      <c r="F15" s="35">
        <v>1.948051948051948E-2</v>
      </c>
      <c r="G15" s="35">
        <v>-2.5477707006369428E-2</v>
      </c>
    </row>
  </sheetData>
  <mergeCells count="4">
    <mergeCell ref="B5:K5"/>
    <mergeCell ref="B6:I6"/>
    <mergeCell ref="B3:K3"/>
    <mergeCell ref="A1:F1"/>
  </mergeCells>
  <hyperlinks>
    <hyperlink ref="G1" location="'Table of Contents'!A1" display="ToC"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
  <sheetViews>
    <sheetView workbookViewId="0">
      <selection activeCell="I8" sqref="I8"/>
    </sheetView>
  </sheetViews>
  <sheetFormatPr defaultRowHeight="15" x14ac:dyDescent="0.25"/>
  <cols>
    <col min="2" max="2" width="18.5703125" customWidth="1"/>
  </cols>
  <sheetData>
    <row r="1" spans="1:10" ht="21" x14ac:dyDescent="0.35">
      <c r="A1" s="120" t="s">
        <v>333</v>
      </c>
      <c r="B1" s="120"/>
      <c r="C1" s="120"/>
      <c r="D1" s="120"/>
      <c r="E1" s="120"/>
      <c r="F1" s="120"/>
      <c r="G1" s="86" t="s">
        <v>433</v>
      </c>
    </row>
    <row r="3" spans="1:10" x14ac:dyDescent="0.25">
      <c r="B3" s="121" t="s">
        <v>321</v>
      </c>
      <c r="C3" s="121"/>
      <c r="D3" s="121"/>
      <c r="E3" s="121"/>
      <c r="F3" s="121"/>
      <c r="G3" s="121"/>
      <c r="H3" s="121"/>
      <c r="I3" s="121"/>
      <c r="J3" s="121"/>
    </row>
    <row r="5" spans="1:10" x14ac:dyDescent="0.25">
      <c r="B5" s="121" t="s">
        <v>322</v>
      </c>
      <c r="C5" s="121"/>
      <c r="D5" s="121"/>
      <c r="E5" s="121"/>
      <c r="F5" s="121"/>
      <c r="G5" s="121"/>
      <c r="H5" s="121"/>
      <c r="I5" s="121"/>
      <c r="J5" s="121"/>
    </row>
    <row r="6" spans="1:10" ht="15.75" thickBot="1" x14ac:dyDescent="0.3">
      <c r="B6" s="122" t="s">
        <v>323</v>
      </c>
      <c r="C6" s="122"/>
      <c r="D6" s="122"/>
      <c r="E6" s="122"/>
      <c r="F6" s="122"/>
      <c r="G6" s="122"/>
      <c r="H6" s="123"/>
      <c r="I6" s="123"/>
    </row>
    <row r="7" spans="1:10" ht="15.75" thickBot="1" x14ac:dyDescent="0.3">
      <c r="B7" s="46" t="s">
        <v>324</v>
      </c>
      <c r="C7" s="46" t="s">
        <v>314</v>
      </c>
      <c r="D7" s="46" t="s">
        <v>315</v>
      </c>
      <c r="E7" s="46" t="s">
        <v>316</v>
      </c>
      <c r="F7" s="46" t="s">
        <v>317</v>
      </c>
      <c r="G7" s="46" t="s">
        <v>325</v>
      </c>
      <c r="H7" s="27"/>
      <c r="I7" s="27"/>
    </row>
    <row r="8" spans="1:10" ht="15.75" thickBot="1" x14ac:dyDescent="0.3">
      <c r="B8" s="46" t="s">
        <v>326</v>
      </c>
      <c r="C8" s="8">
        <v>505</v>
      </c>
      <c r="D8" s="8">
        <v>487</v>
      </c>
      <c r="E8" s="8">
        <v>355</v>
      </c>
      <c r="F8" s="8">
        <v>439</v>
      </c>
      <c r="G8" s="8">
        <v>369</v>
      </c>
    </row>
    <row r="9" spans="1:10" ht="15.75" thickBot="1" x14ac:dyDescent="0.3">
      <c r="B9" s="46" t="s">
        <v>327</v>
      </c>
      <c r="C9" s="8"/>
      <c r="D9" s="35">
        <v>-3.5643564356435641E-2</v>
      </c>
      <c r="E9" s="35">
        <v>-0.27104722792607805</v>
      </c>
      <c r="F9" s="35">
        <v>0.23661971830985915</v>
      </c>
      <c r="G9" s="35">
        <v>-0.15945330296127563</v>
      </c>
    </row>
    <row r="10" spans="1:10" ht="15.75" thickBot="1" x14ac:dyDescent="0.3">
      <c r="B10" s="46" t="s">
        <v>328</v>
      </c>
      <c r="C10" s="8">
        <v>310</v>
      </c>
      <c r="D10" s="8">
        <v>278</v>
      </c>
      <c r="E10" s="8">
        <v>274</v>
      </c>
      <c r="F10" s="8">
        <v>287</v>
      </c>
      <c r="G10" s="8">
        <v>203</v>
      </c>
    </row>
    <row r="11" spans="1:10" ht="15.75" thickBot="1" x14ac:dyDescent="0.3">
      <c r="B11" s="46" t="s">
        <v>327</v>
      </c>
      <c r="C11" s="8"/>
      <c r="D11" s="35">
        <v>-0.1032258064516129</v>
      </c>
      <c r="E11" s="35">
        <v>-1.4388489208633094E-2</v>
      </c>
      <c r="F11" s="35">
        <v>4.7445255474452552E-2</v>
      </c>
      <c r="G11" s="35">
        <v>-0.29268292682926828</v>
      </c>
    </row>
    <row r="12" spans="1:10" ht="15.75" thickBot="1" x14ac:dyDescent="0.3">
      <c r="B12" s="46" t="s">
        <v>329</v>
      </c>
      <c r="C12" s="8">
        <v>147</v>
      </c>
      <c r="D12" s="8">
        <v>150</v>
      </c>
      <c r="E12" s="8">
        <v>187</v>
      </c>
      <c r="F12" s="8">
        <v>198</v>
      </c>
      <c r="G12" s="8">
        <v>109</v>
      </c>
    </row>
    <row r="13" spans="1:10" ht="15.75" thickBot="1" x14ac:dyDescent="0.3">
      <c r="B13" s="46" t="s">
        <v>327</v>
      </c>
      <c r="C13" s="8"/>
      <c r="D13" s="35">
        <v>2.0408163265306121E-2</v>
      </c>
      <c r="E13" s="35">
        <v>0.24666666666666667</v>
      </c>
      <c r="F13" s="35">
        <v>5.8823529411764705E-2</v>
      </c>
      <c r="G13" s="35">
        <v>-0.4494949494949495</v>
      </c>
    </row>
    <row r="14" spans="1:10" ht="15.75" thickBot="1" x14ac:dyDescent="0.3">
      <c r="B14" s="46" t="s">
        <v>330</v>
      </c>
      <c r="C14" s="8">
        <v>147</v>
      </c>
      <c r="D14" s="8">
        <v>152</v>
      </c>
      <c r="E14" s="8">
        <v>180</v>
      </c>
      <c r="F14" s="8">
        <v>176</v>
      </c>
      <c r="G14" s="8">
        <v>85</v>
      </c>
    </row>
    <row r="15" spans="1:10" ht="15.75" thickBot="1" x14ac:dyDescent="0.3">
      <c r="B15" s="46" t="s">
        <v>327</v>
      </c>
      <c r="C15" s="8"/>
      <c r="D15" s="35">
        <v>3.4013605442176874E-2</v>
      </c>
      <c r="E15" s="35">
        <v>0.18421052631578946</v>
      </c>
      <c r="F15" s="35">
        <v>-2.2222222222222223E-2</v>
      </c>
      <c r="G15" s="35">
        <v>-0.51704545454545459</v>
      </c>
    </row>
  </sheetData>
  <mergeCells count="4">
    <mergeCell ref="A1:F1"/>
    <mergeCell ref="B3:J3"/>
    <mergeCell ref="B5:J5"/>
    <mergeCell ref="B6:I6"/>
  </mergeCells>
  <hyperlinks>
    <hyperlink ref="G1" location="'Table of Contents'!A1" display="ToC"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6"/>
  <sheetViews>
    <sheetView workbookViewId="0">
      <selection activeCell="I1" sqref="I1"/>
    </sheetView>
  </sheetViews>
  <sheetFormatPr defaultRowHeight="15" x14ac:dyDescent="0.25"/>
  <cols>
    <col min="1" max="1" width="27.7109375" bestFit="1" customWidth="1"/>
  </cols>
  <sheetData>
    <row r="1" spans="1:19" ht="21" x14ac:dyDescent="0.35">
      <c r="A1" s="120" t="s">
        <v>333</v>
      </c>
      <c r="B1" s="120"/>
      <c r="C1" s="120"/>
      <c r="D1" s="120"/>
      <c r="E1" s="120"/>
      <c r="F1" s="120"/>
      <c r="G1" s="86" t="s">
        <v>433</v>
      </c>
    </row>
    <row r="2" spans="1:19" ht="21" x14ac:dyDescent="0.35">
      <c r="A2" s="124" t="s">
        <v>332</v>
      </c>
      <c r="B2" s="124"/>
      <c r="C2" s="124"/>
      <c r="D2" s="124"/>
      <c r="E2" s="124"/>
      <c r="F2" s="124"/>
      <c r="G2" s="36"/>
      <c r="H2" s="36"/>
      <c r="I2" s="36"/>
      <c r="J2" s="36"/>
      <c r="K2" s="36"/>
      <c r="L2" s="36"/>
      <c r="M2" s="36"/>
      <c r="N2" s="36"/>
      <c r="O2" s="36"/>
      <c r="P2" s="36"/>
      <c r="Q2" s="36"/>
      <c r="R2" s="36"/>
      <c r="S2" s="36"/>
    </row>
    <row r="3" spans="1:19" ht="21.75" thickBot="1" x14ac:dyDescent="0.4">
      <c r="A3" s="87"/>
      <c r="B3" s="87"/>
      <c r="C3" s="87"/>
      <c r="D3" s="87"/>
      <c r="E3" s="87"/>
      <c r="F3" s="87"/>
      <c r="G3" s="36"/>
      <c r="H3" s="36"/>
      <c r="I3" s="36"/>
      <c r="J3" s="36"/>
      <c r="K3" s="36"/>
      <c r="L3" s="36"/>
      <c r="M3" s="36"/>
      <c r="N3" s="36"/>
      <c r="O3" s="36"/>
      <c r="P3" s="36"/>
      <c r="Q3" s="36"/>
      <c r="R3" s="36"/>
      <c r="S3" s="36"/>
    </row>
    <row r="4" spans="1:19" ht="15.75" thickBot="1" x14ac:dyDescent="0.3">
      <c r="A4" s="125" t="s">
        <v>3</v>
      </c>
      <c r="B4" s="126"/>
      <c r="C4" s="126"/>
      <c r="D4" s="126"/>
      <c r="E4" s="126"/>
      <c r="F4" s="126"/>
      <c r="G4" s="126"/>
      <c r="H4" s="126"/>
      <c r="I4" s="126"/>
      <c r="J4" s="126"/>
      <c r="K4" s="126"/>
      <c r="L4" s="126"/>
      <c r="M4" s="126"/>
      <c r="N4" s="126"/>
      <c r="O4" s="126"/>
      <c r="P4" s="126"/>
      <c r="Q4" s="126"/>
      <c r="R4" s="126"/>
      <c r="S4" s="127"/>
    </row>
    <row r="5" spans="1:19" ht="15.75" thickBot="1" x14ac:dyDescent="0.3">
      <c r="A5" s="131"/>
      <c r="B5" s="130">
        <v>2013</v>
      </c>
      <c r="C5" s="129"/>
      <c r="D5" s="130">
        <v>2014</v>
      </c>
      <c r="E5" s="129"/>
      <c r="F5" s="130">
        <v>2015</v>
      </c>
      <c r="G5" s="129"/>
      <c r="H5" s="130">
        <v>2016</v>
      </c>
      <c r="I5" s="129"/>
      <c r="J5" s="130">
        <v>2017</v>
      </c>
      <c r="K5" s="129"/>
      <c r="L5" s="130">
        <v>2018</v>
      </c>
      <c r="M5" s="129"/>
      <c r="N5" s="130">
        <v>2019</v>
      </c>
      <c r="O5" s="129"/>
      <c r="P5" s="128">
        <v>2020</v>
      </c>
      <c r="Q5" s="129"/>
      <c r="R5" s="128">
        <v>2021</v>
      </c>
      <c r="S5" s="129"/>
    </row>
    <row r="6" spans="1:19" ht="15.75" thickBot="1" x14ac:dyDescent="0.3">
      <c r="A6" s="131"/>
      <c r="B6" s="4" t="s">
        <v>4</v>
      </c>
      <c r="C6" s="4" t="s">
        <v>5</v>
      </c>
      <c r="D6" s="4" t="s">
        <v>4</v>
      </c>
      <c r="E6" s="4" t="s">
        <v>5</v>
      </c>
      <c r="F6" s="4" t="s">
        <v>4</v>
      </c>
      <c r="G6" s="4" t="s">
        <v>5</v>
      </c>
      <c r="H6" s="4" t="s">
        <v>4</v>
      </c>
      <c r="I6" s="4" t="s">
        <v>5</v>
      </c>
      <c r="J6" s="4" t="s">
        <v>4</v>
      </c>
      <c r="K6" s="4" t="s">
        <v>5</v>
      </c>
      <c r="L6" s="4" t="s">
        <v>4</v>
      </c>
      <c r="M6" s="4" t="s">
        <v>5</v>
      </c>
      <c r="N6" s="4" t="s">
        <v>4</v>
      </c>
      <c r="O6" s="4" t="s">
        <v>5</v>
      </c>
      <c r="P6" s="4" t="s">
        <v>4</v>
      </c>
      <c r="Q6" s="4" t="s">
        <v>5</v>
      </c>
      <c r="R6" s="4" t="s">
        <v>4</v>
      </c>
      <c r="S6" s="4" t="s">
        <v>5</v>
      </c>
    </row>
    <row r="7" spans="1:19" ht="15.75" thickBot="1" x14ac:dyDescent="0.3">
      <c r="A7" s="46" t="s">
        <v>14</v>
      </c>
      <c r="B7" s="4">
        <v>148</v>
      </c>
      <c r="C7" s="26">
        <v>0.90243902439024393</v>
      </c>
      <c r="D7" s="4">
        <v>145</v>
      </c>
      <c r="E7" s="26">
        <v>0.83815028901734101</v>
      </c>
      <c r="F7" s="4">
        <v>137</v>
      </c>
      <c r="G7" s="26">
        <v>0.84567901234567899</v>
      </c>
      <c r="H7" s="4">
        <v>161</v>
      </c>
      <c r="I7" s="26">
        <v>0.89444444444444449</v>
      </c>
      <c r="J7" s="4">
        <v>195</v>
      </c>
      <c r="K7" s="26">
        <v>0.91981132075471694</v>
      </c>
      <c r="L7" s="4">
        <v>158</v>
      </c>
      <c r="M7" s="26">
        <v>0.88764044943820219</v>
      </c>
      <c r="N7" s="4">
        <v>169</v>
      </c>
      <c r="O7" s="26">
        <v>0.9285714285714286</v>
      </c>
      <c r="P7" s="4">
        <v>113</v>
      </c>
      <c r="Q7" s="26">
        <v>0.77397260273972601</v>
      </c>
      <c r="R7" s="4">
        <v>105</v>
      </c>
      <c r="S7" s="26">
        <v>0.70945945945945943</v>
      </c>
    </row>
    <row r="8" spans="1:19" ht="15.75" thickBot="1" x14ac:dyDescent="0.3">
      <c r="A8" s="105" t="s">
        <v>6</v>
      </c>
      <c r="B8" s="5">
        <v>0</v>
      </c>
      <c r="C8" s="6">
        <v>0</v>
      </c>
      <c r="D8" s="5">
        <v>0</v>
      </c>
      <c r="E8" s="6">
        <v>0</v>
      </c>
      <c r="F8" s="5">
        <v>0</v>
      </c>
      <c r="G8" s="6">
        <v>0</v>
      </c>
      <c r="H8" s="5">
        <v>0</v>
      </c>
      <c r="I8" s="6">
        <v>0</v>
      </c>
      <c r="J8" s="5">
        <v>0</v>
      </c>
      <c r="K8" s="6">
        <v>0</v>
      </c>
      <c r="L8" s="5">
        <v>0</v>
      </c>
      <c r="M8" s="6">
        <v>0</v>
      </c>
      <c r="N8" s="5">
        <v>0</v>
      </c>
      <c r="O8" s="6">
        <v>0</v>
      </c>
      <c r="P8" s="5">
        <v>0</v>
      </c>
      <c r="Q8" s="6">
        <v>0</v>
      </c>
      <c r="R8" s="5">
        <v>0</v>
      </c>
      <c r="S8" s="6">
        <v>0</v>
      </c>
    </row>
    <row r="9" spans="1:19" ht="15.75" thickBot="1" x14ac:dyDescent="0.3">
      <c r="A9" s="105" t="s">
        <v>7</v>
      </c>
      <c r="B9" s="5">
        <v>0</v>
      </c>
      <c r="C9" s="6">
        <v>0</v>
      </c>
      <c r="D9" s="5">
        <v>0</v>
      </c>
      <c r="E9" s="6">
        <v>0</v>
      </c>
      <c r="F9" s="5">
        <v>0</v>
      </c>
      <c r="G9" s="6">
        <v>0</v>
      </c>
      <c r="H9" s="5">
        <v>0</v>
      </c>
      <c r="I9" s="6">
        <v>0</v>
      </c>
      <c r="J9" s="5">
        <v>0</v>
      </c>
      <c r="K9" s="6">
        <v>0</v>
      </c>
      <c r="L9" s="5">
        <v>0</v>
      </c>
      <c r="M9" s="6">
        <v>0</v>
      </c>
      <c r="N9" s="5">
        <v>0</v>
      </c>
      <c r="O9" s="6">
        <v>0</v>
      </c>
      <c r="P9" s="5">
        <v>1</v>
      </c>
      <c r="Q9" s="6">
        <v>6.8493150684931503E-3</v>
      </c>
      <c r="R9" s="5">
        <v>0</v>
      </c>
      <c r="S9" s="6">
        <v>0</v>
      </c>
    </row>
    <row r="10" spans="1:19" ht="15.75" thickBot="1" x14ac:dyDescent="0.3">
      <c r="A10" s="105" t="s">
        <v>8</v>
      </c>
      <c r="B10" s="5">
        <v>23</v>
      </c>
      <c r="C10" s="6">
        <v>0.1402439024390244</v>
      </c>
      <c r="D10" s="5">
        <v>16</v>
      </c>
      <c r="E10" s="6">
        <v>9.2485549132947972E-2</v>
      </c>
      <c r="F10" s="5">
        <v>20</v>
      </c>
      <c r="G10" s="6">
        <v>0.12345679012345678</v>
      </c>
      <c r="H10" s="5">
        <v>30</v>
      </c>
      <c r="I10" s="6">
        <v>0.16666666666666666</v>
      </c>
      <c r="J10" s="5">
        <v>41</v>
      </c>
      <c r="K10" s="6">
        <v>0.19339622641509435</v>
      </c>
      <c r="L10" s="5">
        <v>27</v>
      </c>
      <c r="M10" s="6">
        <v>0.15168539325842698</v>
      </c>
      <c r="N10" s="5">
        <v>47</v>
      </c>
      <c r="O10" s="6">
        <v>0.25824175824175827</v>
      </c>
      <c r="P10" s="5">
        <v>33</v>
      </c>
      <c r="Q10" s="6">
        <v>0.22602739726027396</v>
      </c>
      <c r="R10" s="5">
        <v>31</v>
      </c>
      <c r="S10" s="6">
        <v>0.20945945945945946</v>
      </c>
    </row>
    <row r="11" spans="1:19" ht="15.75" thickBot="1" x14ac:dyDescent="0.3">
      <c r="A11" s="105" t="s">
        <v>9</v>
      </c>
      <c r="B11" s="5">
        <v>54</v>
      </c>
      <c r="C11" s="6">
        <v>0.32926829268292684</v>
      </c>
      <c r="D11" s="5">
        <v>62</v>
      </c>
      <c r="E11" s="6">
        <v>0.3583815028901734</v>
      </c>
      <c r="F11" s="5">
        <v>46</v>
      </c>
      <c r="G11" s="6">
        <v>0.2839506172839506</v>
      </c>
      <c r="H11" s="5">
        <v>60</v>
      </c>
      <c r="I11" s="6">
        <v>0.33333333333333331</v>
      </c>
      <c r="J11" s="5">
        <v>88</v>
      </c>
      <c r="K11" s="6">
        <v>0.41509433962264153</v>
      </c>
      <c r="L11" s="5">
        <v>72</v>
      </c>
      <c r="M11" s="6">
        <v>0.4044943820224719</v>
      </c>
      <c r="N11" s="5">
        <v>62</v>
      </c>
      <c r="O11" s="6">
        <v>0.34065934065934067</v>
      </c>
      <c r="P11" s="5">
        <v>39</v>
      </c>
      <c r="Q11" s="6">
        <v>0.26712328767123289</v>
      </c>
      <c r="R11" s="5">
        <v>34</v>
      </c>
      <c r="S11" s="6">
        <v>0.22972972972972974</v>
      </c>
    </row>
    <row r="12" spans="1:19" ht="15.75" thickBot="1" x14ac:dyDescent="0.3">
      <c r="A12" s="105" t="s">
        <v>10</v>
      </c>
      <c r="B12" s="5">
        <v>56</v>
      </c>
      <c r="C12" s="6">
        <v>0.34146341463414637</v>
      </c>
      <c r="D12" s="5">
        <v>57</v>
      </c>
      <c r="E12" s="6">
        <v>0.32947976878612717</v>
      </c>
      <c r="F12" s="5">
        <v>59</v>
      </c>
      <c r="G12" s="6">
        <v>0.36419753086419754</v>
      </c>
      <c r="H12" s="5">
        <v>59</v>
      </c>
      <c r="I12" s="6">
        <v>0.32777777777777778</v>
      </c>
      <c r="J12" s="5">
        <v>56</v>
      </c>
      <c r="K12" s="6">
        <v>0.26415094339622641</v>
      </c>
      <c r="L12" s="5">
        <v>53</v>
      </c>
      <c r="M12" s="6">
        <v>0.29775280898876405</v>
      </c>
      <c r="N12" s="5">
        <v>53</v>
      </c>
      <c r="O12" s="6">
        <v>0.29120879120879123</v>
      </c>
      <c r="P12" s="5">
        <v>31</v>
      </c>
      <c r="Q12" s="6">
        <v>0.21232876712328766</v>
      </c>
      <c r="R12" s="5">
        <v>36</v>
      </c>
      <c r="S12" s="6">
        <v>0.24324324324324326</v>
      </c>
    </row>
    <row r="13" spans="1:19" ht="15.75" thickBot="1" x14ac:dyDescent="0.3">
      <c r="A13" s="105" t="s">
        <v>11</v>
      </c>
      <c r="B13" s="5">
        <v>15</v>
      </c>
      <c r="C13" s="6">
        <v>9.1463414634146339E-2</v>
      </c>
      <c r="D13" s="5">
        <v>10</v>
      </c>
      <c r="E13" s="6">
        <v>5.7803468208092484E-2</v>
      </c>
      <c r="F13" s="5">
        <v>12</v>
      </c>
      <c r="G13" s="6">
        <v>7.407407407407407E-2</v>
      </c>
      <c r="H13" s="5">
        <v>12</v>
      </c>
      <c r="I13" s="6">
        <v>6.6666666666666666E-2</v>
      </c>
      <c r="J13" s="5">
        <v>10</v>
      </c>
      <c r="K13" s="6">
        <v>4.716981132075472E-2</v>
      </c>
      <c r="L13" s="5">
        <v>6</v>
      </c>
      <c r="M13" s="6">
        <v>3.3707865168539325E-2</v>
      </c>
      <c r="N13" s="5">
        <v>7</v>
      </c>
      <c r="O13" s="6">
        <v>3.8461538461538464E-2</v>
      </c>
      <c r="P13" s="5">
        <v>9</v>
      </c>
      <c r="Q13" s="6">
        <v>6.1643835616438353E-2</v>
      </c>
      <c r="R13" s="5">
        <v>4</v>
      </c>
      <c r="S13" s="6">
        <v>2.7027027027027029E-2</v>
      </c>
    </row>
    <row r="14" spans="1:19" ht="15.75" thickBot="1" x14ac:dyDescent="0.3">
      <c r="A14" s="106" t="s">
        <v>12</v>
      </c>
      <c r="B14" s="5">
        <v>23.060810810810811</v>
      </c>
      <c r="C14" s="6"/>
      <c r="D14" s="5">
        <v>23.1875</v>
      </c>
      <c r="E14" s="6"/>
      <c r="F14" s="7">
        <v>23.31851851851852</v>
      </c>
      <c r="G14" s="6"/>
      <c r="H14" s="7">
        <v>22.443750000000001</v>
      </c>
      <c r="I14" s="6"/>
      <c r="J14" s="7">
        <v>21.644329896907216</v>
      </c>
      <c r="K14" s="7"/>
      <c r="L14" s="7">
        <v>21.948717948717949</v>
      </c>
      <c r="M14" s="6"/>
      <c r="N14" s="7">
        <v>21.375</v>
      </c>
      <c r="O14" s="6"/>
      <c r="P14" s="7">
        <v>21.592920353982301</v>
      </c>
      <c r="Q14" s="6"/>
      <c r="R14" s="7">
        <v>21.471153846153847</v>
      </c>
      <c r="S14" s="6"/>
    </row>
    <row r="15" spans="1:19" ht="15.75" thickBot="1" x14ac:dyDescent="0.3">
      <c r="A15" s="106" t="s">
        <v>13</v>
      </c>
      <c r="B15" s="5">
        <v>97</v>
      </c>
      <c r="C15" s="6">
        <v>0.59146341463414631</v>
      </c>
      <c r="D15" s="5">
        <v>105</v>
      </c>
      <c r="E15" s="6">
        <v>0.60693641618497107</v>
      </c>
      <c r="F15" s="5">
        <v>95</v>
      </c>
      <c r="G15" s="6">
        <v>0.5864197530864198</v>
      </c>
      <c r="H15" s="5">
        <v>94</v>
      </c>
      <c r="I15" s="6">
        <v>0.52222222222222225</v>
      </c>
      <c r="J15" s="5">
        <v>105</v>
      </c>
      <c r="K15" s="6">
        <v>0.49528301886792453</v>
      </c>
      <c r="L15" s="5">
        <v>89</v>
      </c>
      <c r="M15" s="6">
        <v>0.5</v>
      </c>
      <c r="N15" s="5">
        <v>86</v>
      </c>
      <c r="O15" s="6">
        <v>0.47252747252747251</v>
      </c>
      <c r="P15" s="5">
        <v>62</v>
      </c>
      <c r="Q15" s="6">
        <v>0.42465753424657532</v>
      </c>
      <c r="R15" s="5">
        <v>61</v>
      </c>
      <c r="S15" s="6">
        <v>0.41216216216216217</v>
      </c>
    </row>
    <row r="16" spans="1:19" x14ac:dyDescent="0.25">
      <c r="A16" s="1"/>
      <c r="B16" s="2"/>
      <c r="C16" s="3"/>
      <c r="D16" s="2"/>
      <c r="E16" s="3"/>
      <c r="F16" s="2"/>
      <c r="G16" s="3"/>
      <c r="H16" s="2"/>
      <c r="I16" s="3"/>
      <c r="J16" s="2"/>
      <c r="K16" s="3"/>
      <c r="L16" s="2"/>
      <c r="M16" s="3"/>
      <c r="N16" s="2"/>
      <c r="O16" s="3"/>
      <c r="P16" s="2"/>
      <c r="Q16" s="3"/>
      <c r="R16" s="2"/>
      <c r="S16" s="3"/>
    </row>
  </sheetData>
  <mergeCells count="13">
    <mergeCell ref="A1:F1"/>
    <mergeCell ref="A2:F2"/>
    <mergeCell ref="A4:S4"/>
    <mergeCell ref="R5:S5"/>
    <mergeCell ref="N5:O5"/>
    <mergeCell ref="P5:Q5"/>
    <mergeCell ref="A5:A6"/>
    <mergeCell ref="B5:C5"/>
    <mergeCell ref="D5:E5"/>
    <mergeCell ref="F5:G5"/>
    <mergeCell ref="H5:I5"/>
    <mergeCell ref="J5:K5"/>
    <mergeCell ref="L5:M5"/>
  </mergeCells>
  <hyperlinks>
    <hyperlink ref="G1" location="'Table of Contents'!A1" display="ToC"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4"/>
  <sheetViews>
    <sheetView zoomScaleNormal="100" workbookViewId="0">
      <selection activeCell="M1" sqref="M1"/>
    </sheetView>
  </sheetViews>
  <sheetFormatPr defaultRowHeight="15" x14ac:dyDescent="0.25"/>
  <cols>
    <col min="1" max="1" width="18.5703125" customWidth="1"/>
  </cols>
  <sheetData>
    <row r="1" spans="1:12" ht="21" x14ac:dyDescent="0.35">
      <c r="A1" s="120" t="s">
        <v>333</v>
      </c>
      <c r="B1" s="120"/>
      <c r="C1" s="120"/>
      <c r="D1" s="120"/>
      <c r="E1" s="120"/>
      <c r="F1" s="120"/>
      <c r="G1" s="86" t="s">
        <v>433</v>
      </c>
    </row>
    <row r="2" spans="1:12" ht="21" x14ac:dyDescent="0.35">
      <c r="A2" s="124" t="s">
        <v>334</v>
      </c>
      <c r="B2" s="124"/>
      <c r="C2" s="124"/>
      <c r="D2" s="124"/>
      <c r="E2" s="124"/>
      <c r="F2" s="124"/>
      <c r="G2" s="124"/>
      <c r="H2" s="124"/>
      <c r="I2" s="124"/>
    </row>
    <row r="5" spans="1:12" ht="15.75" thickBot="1" x14ac:dyDescent="0.3"/>
    <row r="6" spans="1:12" ht="15.75" thickBot="1" x14ac:dyDescent="0.3">
      <c r="A6" s="132" t="s">
        <v>15</v>
      </c>
      <c r="B6" s="132" t="s">
        <v>16</v>
      </c>
      <c r="C6" s="132"/>
      <c r="D6" s="132"/>
      <c r="E6" s="132"/>
      <c r="F6" s="132"/>
      <c r="G6" s="132"/>
      <c r="H6" s="132"/>
      <c r="I6" s="132"/>
      <c r="J6" s="132"/>
      <c r="K6" s="132"/>
      <c r="L6" s="34"/>
    </row>
    <row r="7" spans="1:12" ht="15.75" thickBot="1" x14ac:dyDescent="0.3">
      <c r="A7" s="132"/>
      <c r="B7" s="37">
        <v>2013</v>
      </c>
      <c r="C7" s="37">
        <v>2014</v>
      </c>
      <c r="D7" s="37">
        <v>2015</v>
      </c>
      <c r="E7" s="37">
        <v>2016</v>
      </c>
      <c r="F7" s="37">
        <v>2017</v>
      </c>
      <c r="G7" s="37">
        <v>2018</v>
      </c>
      <c r="H7" s="37">
        <v>2019</v>
      </c>
      <c r="I7" s="38">
        <v>2020</v>
      </c>
      <c r="J7" s="37" t="s">
        <v>335</v>
      </c>
      <c r="K7" s="38"/>
      <c r="L7" s="9"/>
    </row>
    <row r="8" spans="1:12" ht="15.75" thickBot="1" x14ac:dyDescent="0.3">
      <c r="A8" s="39" t="s">
        <v>20</v>
      </c>
      <c r="B8" s="39">
        <v>98</v>
      </c>
      <c r="C8" s="39">
        <v>99</v>
      </c>
      <c r="D8" s="39">
        <v>118</v>
      </c>
      <c r="E8" s="39">
        <v>144</v>
      </c>
      <c r="F8" s="39">
        <v>182</v>
      </c>
      <c r="G8" s="39">
        <v>140</v>
      </c>
      <c r="H8" s="39">
        <v>149</v>
      </c>
      <c r="I8" s="39">
        <v>103</v>
      </c>
      <c r="J8" s="39">
        <v>2</v>
      </c>
      <c r="K8" s="39"/>
      <c r="L8" s="9"/>
    </row>
    <row r="9" spans="1:12" ht="15.75" thickBot="1" x14ac:dyDescent="0.3">
      <c r="A9" s="40" t="s">
        <v>17</v>
      </c>
      <c r="B9" s="41">
        <v>0.49390243902439024</v>
      </c>
      <c r="C9" s="41">
        <v>0.47398843930635837</v>
      </c>
      <c r="D9" s="41">
        <v>0.66049382716049387</v>
      </c>
      <c r="E9" s="41">
        <v>0.60555555555555551</v>
      </c>
      <c r="F9" s="41">
        <v>0.66509433962264153</v>
      </c>
      <c r="G9" s="41">
        <v>0.7078651685393258</v>
      </c>
      <c r="H9" s="41">
        <v>0.68131868131868134</v>
      </c>
      <c r="I9" s="41">
        <v>0.57931034482758625</v>
      </c>
      <c r="J9" s="41">
        <v>0.01</v>
      </c>
      <c r="K9" s="41"/>
      <c r="L9" s="9"/>
    </row>
    <row r="10" spans="1:12" ht="15.75" thickBot="1" x14ac:dyDescent="0.3">
      <c r="A10" s="40" t="s">
        <v>18</v>
      </c>
      <c r="B10" s="41">
        <v>0.34146341463414637</v>
      </c>
      <c r="C10" s="41">
        <v>0.2774566473988439</v>
      </c>
      <c r="D10" s="41">
        <v>0.40740740740740738</v>
      </c>
      <c r="E10" s="41">
        <v>0.3611111111111111</v>
      </c>
      <c r="F10" s="41">
        <v>0.41509433962264153</v>
      </c>
      <c r="G10" s="41">
        <v>0.4550561797752809</v>
      </c>
      <c r="H10" s="41">
        <v>0.43956043956043955</v>
      </c>
      <c r="I10" s="41">
        <v>0.41379310344827586</v>
      </c>
      <c r="J10" s="41">
        <v>0</v>
      </c>
      <c r="K10" s="41"/>
      <c r="L10" s="9"/>
    </row>
    <row r="11" spans="1:12" ht="15.75" thickBot="1" x14ac:dyDescent="0.3">
      <c r="A11" s="40" t="s">
        <v>19</v>
      </c>
      <c r="B11" s="41">
        <v>0.18292682926829268</v>
      </c>
      <c r="C11" s="41">
        <v>0.12138728323699421</v>
      </c>
      <c r="D11" s="41">
        <v>0.20370370370370369</v>
      </c>
      <c r="E11" s="41">
        <v>0.1388888888888889</v>
      </c>
      <c r="F11" s="41">
        <v>0.17452830188679244</v>
      </c>
      <c r="G11" s="41">
        <v>0.21910112359550563</v>
      </c>
      <c r="H11" s="41">
        <v>0.2032967032967033</v>
      </c>
      <c r="I11" s="41">
        <v>0.21379310344827587</v>
      </c>
      <c r="J11" s="41">
        <v>0</v>
      </c>
      <c r="K11" s="41"/>
      <c r="L11" s="9"/>
    </row>
    <row r="12" spans="1:12" ht="15.75" thickBot="1" x14ac:dyDescent="0.3">
      <c r="A12" s="100" t="s">
        <v>352</v>
      </c>
      <c r="B12" s="101">
        <v>0.31</v>
      </c>
      <c r="C12" s="101">
        <v>0.313</v>
      </c>
      <c r="D12" s="19">
        <v>0.26200000000000001</v>
      </c>
      <c r="E12" s="19">
        <v>0.33700000000000002</v>
      </c>
      <c r="F12" s="19">
        <v>0.32100000000000001</v>
      </c>
      <c r="G12" s="101">
        <v>0.27800000000000002</v>
      </c>
      <c r="H12" s="101">
        <v>0.31</v>
      </c>
      <c r="I12" s="101">
        <v>0.30399999999999999</v>
      </c>
      <c r="J12" s="21">
        <v>0.46400000000000002</v>
      </c>
      <c r="K12" s="8"/>
    </row>
    <row r="14" spans="1:12" x14ac:dyDescent="0.25">
      <c r="A14" s="42" t="s">
        <v>336</v>
      </c>
    </row>
  </sheetData>
  <mergeCells count="4">
    <mergeCell ref="A6:A7"/>
    <mergeCell ref="A1:F1"/>
    <mergeCell ref="A2:I2"/>
    <mergeCell ref="B6:K6"/>
  </mergeCells>
  <hyperlinks>
    <hyperlink ref="G1" location="'Table of Contents'!A1" display="ToC"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62"/>
  <sheetViews>
    <sheetView workbookViewId="0">
      <selection activeCell="A11" sqref="A11"/>
    </sheetView>
  </sheetViews>
  <sheetFormatPr defaultRowHeight="15" x14ac:dyDescent="0.25"/>
  <cols>
    <col min="1" max="1" width="14" bestFit="1" customWidth="1"/>
    <col min="13" max="13" width="20.28515625" bestFit="1" customWidth="1"/>
    <col min="15" max="15" width="14" bestFit="1" customWidth="1"/>
    <col min="27" max="27" width="20.28515625" bestFit="1" customWidth="1"/>
  </cols>
  <sheetData>
    <row r="1" spans="1:27" ht="21" x14ac:dyDescent="0.35">
      <c r="A1" s="120" t="s">
        <v>333</v>
      </c>
      <c r="B1" s="120"/>
      <c r="C1" s="120"/>
      <c r="D1" s="120"/>
      <c r="E1" s="120"/>
      <c r="F1" s="120"/>
      <c r="G1" s="86" t="s">
        <v>433</v>
      </c>
    </row>
    <row r="2" spans="1:27" ht="21" x14ac:dyDescent="0.35">
      <c r="A2" s="120" t="s">
        <v>346</v>
      </c>
      <c r="B2" s="120"/>
      <c r="C2" s="120"/>
      <c r="D2" s="120"/>
      <c r="E2" s="120"/>
      <c r="F2" s="120"/>
    </row>
    <row r="3" spans="1:27" x14ac:dyDescent="0.25">
      <c r="L3" s="73" t="s">
        <v>354</v>
      </c>
    </row>
    <row r="4" spans="1:27" x14ac:dyDescent="0.25">
      <c r="A4" s="133" t="s">
        <v>21</v>
      </c>
      <c r="B4" s="133"/>
      <c r="C4" s="133"/>
      <c r="D4" s="133"/>
      <c r="E4" s="133"/>
      <c r="F4" s="133"/>
      <c r="G4" s="133"/>
      <c r="H4" s="133"/>
      <c r="I4" s="133"/>
      <c r="J4" s="133"/>
      <c r="K4" s="33"/>
      <c r="M4" s="33"/>
      <c r="O4" s="133" t="s">
        <v>23</v>
      </c>
      <c r="P4" s="133"/>
      <c r="Q4" s="133"/>
      <c r="R4" s="133"/>
      <c r="S4" s="133"/>
      <c r="T4" s="133"/>
      <c r="U4" s="133"/>
      <c r="V4" s="133"/>
      <c r="W4" s="133"/>
      <c r="X4" s="133"/>
    </row>
    <row r="5" spans="1:27" ht="15.75" thickBot="1" x14ac:dyDescent="0.3">
      <c r="B5" t="s">
        <v>22</v>
      </c>
      <c r="P5" t="s">
        <v>24</v>
      </c>
    </row>
    <row r="6" spans="1:27" ht="15.75" thickBot="1" x14ac:dyDescent="0.3">
      <c r="A6" s="46" t="s">
        <v>58</v>
      </c>
      <c r="B6" s="46">
        <v>2013</v>
      </c>
      <c r="C6" s="46">
        <v>2014</v>
      </c>
      <c r="D6" s="46">
        <v>2015</v>
      </c>
      <c r="E6" s="46">
        <v>2016</v>
      </c>
      <c r="F6" s="46">
        <v>2017</v>
      </c>
      <c r="G6" s="46">
        <v>2018</v>
      </c>
      <c r="H6" s="46">
        <v>2019</v>
      </c>
      <c r="I6" s="46">
        <v>2020</v>
      </c>
      <c r="J6" s="46">
        <v>2021</v>
      </c>
      <c r="K6" s="71"/>
      <c r="L6" s="71" t="s">
        <v>96</v>
      </c>
      <c r="M6" s="71" t="s">
        <v>356</v>
      </c>
      <c r="O6" s="46" t="s">
        <v>58</v>
      </c>
      <c r="P6" s="46">
        <v>2013</v>
      </c>
      <c r="Q6" s="46">
        <v>2014</v>
      </c>
      <c r="R6" s="46">
        <v>2015</v>
      </c>
      <c r="S6" s="46">
        <v>2016</v>
      </c>
      <c r="T6" s="46">
        <v>2017</v>
      </c>
      <c r="U6" s="46">
        <v>2018</v>
      </c>
      <c r="V6" s="46">
        <v>2019</v>
      </c>
      <c r="W6" s="46">
        <v>2020</v>
      </c>
      <c r="X6" s="46">
        <v>2021</v>
      </c>
      <c r="Z6" s="71" t="s">
        <v>96</v>
      </c>
      <c r="AA6" s="71" t="s">
        <v>356</v>
      </c>
    </row>
    <row r="7" spans="1:27" ht="15.75" thickBot="1" x14ac:dyDescent="0.3">
      <c r="A7" s="46" t="s">
        <v>353</v>
      </c>
      <c r="B7" s="8">
        <v>12</v>
      </c>
      <c r="C7" s="8">
        <v>19</v>
      </c>
      <c r="D7" s="8">
        <v>15</v>
      </c>
      <c r="E7" s="8">
        <v>14</v>
      </c>
      <c r="F7" s="8">
        <v>5</v>
      </c>
      <c r="G7" s="8">
        <v>10</v>
      </c>
      <c r="H7" s="8">
        <v>6</v>
      </c>
      <c r="I7" s="8">
        <v>11</v>
      </c>
      <c r="J7" s="8">
        <v>9</v>
      </c>
      <c r="K7" s="27"/>
      <c r="L7" s="27" t="str">
        <f>INDEX($A$7:$J$61,MATCH(M7,$J$7:$J$61,0),1)</f>
        <v>KS</v>
      </c>
      <c r="M7" s="27">
        <f>LARGE($J$7:$J$61,ROW(A1))</f>
        <v>103</v>
      </c>
      <c r="O7" s="46" t="s">
        <v>353</v>
      </c>
      <c r="P7" s="8">
        <v>19</v>
      </c>
      <c r="Q7" s="8">
        <v>12</v>
      </c>
      <c r="R7" s="8">
        <v>8</v>
      </c>
      <c r="S7" s="8">
        <v>15</v>
      </c>
      <c r="T7" s="8">
        <v>12</v>
      </c>
      <c r="U7" s="8">
        <v>10</v>
      </c>
      <c r="V7" s="8">
        <v>5</v>
      </c>
      <c r="W7" s="8">
        <v>11</v>
      </c>
      <c r="X7" s="8">
        <v>5</v>
      </c>
      <c r="Z7" s="27" t="str">
        <f>INDEX($O$7:$X$61,MATCH(AA7,$X$7:$X$61,0),1)</f>
        <v>KS</v>
      </c>
      <c r="AA7" s="27">
        <f>LARGE($X$7:$X$61,ROW(O1))</f>
        <v>96</v>
      </c>
    </row>
    <row r="8" spans="1:27" ht="15.75" thickBot="1" x14ac:dyDescent="0.3">
      <c r="A8" s="46" t="s">
        <v>25</v>
      </c>
      <c r="B8" s="8">
        <v>0</v>
      </c>
      <c r="C8" s="8">
        <v>0</v>
      </c>
      <c r="D8" s="8">
        <v>0</v>
      </c>
      <c r="E8" s="8">
        <v>0</v>
      </c>
      <c r="F8" s="8">
        <v>0</v>
      </c>
      <c r="G8" s="8">
        <v>0</v>
      </c>
      <c r="H8" s="8">
        <v>0</v>
      </c>
      <c r="I8" s="8">
        <v>0</v>
      </c>
      <c r="J8" s="8">
        <v>1</v>
      </c>
      <c r="K8" s="27"/>
      <c r="L8" s="27" t="str">
        <f t="shared" ref="L8:L11" si="0">INDEX($A$7:$J$61,MATCH(M8,$J$7:$J$61,0),1)</f>
        <v>TX</v>
      </c>
      <c r="M8" s="27">
        <f t="shared" ref="M8:M11" si="1">LARGE($J$7:$J$61,ROW(A2))</f>
        <v>10</v>
      </c>
      <c r="O8" s="46" t="s">
        <v>25</v>
      </c>
      <c r="P8" s="8">
        <v>0</v>
      </c>
      <c r="Q8" s="8">
        <v>0</v>
      </c>
      <c r="R8" s="8">
        <v>0</v>
      </c>
      <c r="S8" s="8">
        <v>0</v>
      </c>
      <c r="T8" s="8">
        <v>0</v>
      </c>
      <c r="U8" s="8">
        <v>0</v>
      </c>
      <c r="V8" s="8">
        <v>0</v>
      </c>
      <c r="W8" s="8">
        <v>0</v>
      </c>
      <c r="X8" s="8">
        <v>0</v>
      </c>
      <c r="Z8" s="27" t="str">
        <f t="shared" ref="Z8:Z11" si="2">INDEX($O$7:$X$61,MATCH(AA8,$X$7:$X$61,0),1)</f>
        <v>TX</v>
      </c>
      <c r="AA8" s="27">
        <f t="shared" ref="AA8:AA11" si="3">LARGE($X$7:$X$61,ROW(O2))</f>
        <v>7</v>
      </c>
    </row>
    <row r="9" spans="1:27" ht="15.75" thickBot="1" x14ac:dyDescent="0.3">
      <c r="A9" s="46" t="s">
        <v>205</v>
      </c>
      <c r="B9" s="8">
        <v>0</v>
      </c>
      <c r="C9" s="8">
        <v>0</v>
      </c>
      <c r="D9" s="8">
        <v>0</v>
      </c>
      <c r="E9" s="8">
        <v>0</v>
      </c>
      <c r="F9" s="8">
        <v>0</v>
      </c>
      <c r="G9" s="8">
        <v>0</v>
      </c>
      <c r="H9" s="8">
        <v>0</v>
      </c>
      <c r="I9" s="8">
        <v>0</v>
      </c>
      <c r="J9" s="8">
        <v>0</v>
      </c>
      <c r="K9" s="27"/>
      <c r="L9" s="27" t="str">
        <f t="shared" si="0"/>
        <v>00*</v>
      </c>
      <c r="M9" s="27">
        <f t="shared" si="1"/>
        <v>9</v>
      </c>
      <c r="O9" s="46" t="s">
        <v>205</v>
      </c>
      <c r="P9" s="8">
        <v>0</v>
      </c>
      <c r="Q9" s="8">
        <v>0</v>
      </c>
      <c r="R9" s="8">
        <v>0</v>
      </c>
      <c r="S9" s="8">
        <v>0</v>
      </c>
      <c r="T9" s="8">
        <v>0</v>
      </c>
      <c r="U9" s="8">
        <v>0</v>
      </c>
      <c r="V9" s="8">
        <v>1</v>
      </c>
      <c r="W9" s="8">
        <v>1</v>
      </c>
      <c r="X9" s="8">
        <v>0</v>
      </c>
      <c r="Z9" s="27" t="str">
        <f t="shared" si="2"/>
        <v>00*</v>
      </c>
      <c r="AA9" s="27">
        <f t="shared" si="3"/>
        <v>5</v>
      </c>
    </row>
    <row r="10" spans="1:27" ht="15.75" thickBot="1" x14ac:dyDescent="0.3">
      <c r="A10" s="46" t="s">
        <v>244</v>
      </c>
      <c r="B10" s="8">
        <v>0</v>
      </c>
      <c r="C10" s="8">
        <v>0</v>
      </c>
      <c r="D10" s="8">
        <v>0</v>
      </c>
      <c r="E10" s="8">
        <v>0</v>
      </c>
      <c r="F10" s="8">
        <v>0</v>
      </c>
      <c r="G10" s="8">
        <v>0</v>
      </c>
      <c r="H10" s="8">
        <v>0</v>
      </c>
      <c r="I10" s="8">
        <v>0</v>
      </c>
      <c r="J10" s="8">
        <v>0</v>
      </c>
      <c r="K10" s="27"/>
      <c r="L10" s="27" t="str">
        <f t="shared" si="0"/>
        <v>CA</v>
      </c>
      <c r="M10" s="27">
        <f t="shared" si="1"/>
        <v>7</v>
      </c>
      <c r="O10" s="46" t="s">
        <v>244</v>
      </c>
      <c r="P10" s="8">
        <v>0</v>
      </c>
      <c r="Q10" s="8">
        <v>0</v>
      </c>
      <c r="R10" s="8">
        <v>0</v>
      </c>
      <c r="S10" s="8">
        <v>0</v>
      </c>
      <c r="T10" s="8">
        <v>0</v>
      </c>
      <c r="U10" s="8">
        <v>0</v>
      </c>
      <c r="V10" s="8">
        <v>0</v>
      </c>
      <c r="W10" s="8">
        <v>0</v>
      </c>
      <c r="X10" s="8">
        <v>0</v>
      </c>
      <c r="Z10" s="27" t="s">
        <v>30</v>
      </c>
      <c r="AA10" s="72">
        <v>5</v>
      </c>
    </row>
    <row r="11" spans="1:27" ht="15.75" thickBot="1" x14ac:dyDescent="0.3">
      <c r="A11" s="46" t="s">
        <v>26</v>
      </c>
      <c r="B11" s="8">
        <v>1</v>
      </c>
      <c r="C11" s="8">
        <v>2</v>
      </c>
      <c r="D11" s="8">
        <v>0</v>
      </c>
      <c r="E11" s="8">
        <v>1</v>
      </c>
      <c r="F11" s="8">
        <v>2</v>
      </c>
      <c r="G11" s="8">
        <v>0</v>
      </c>
      <c r="H11" s="8">
        <v>0</v>
      </c>
      <c r="I11" s="8">
        <v>0</v>
      </c>
      <c r="J11" s="8">
        <v>1</v>
      </c>
      <c r="K11" s="27"/>
      <c r="L11" s="27" t="str">
        <f t="shared" si="0"/>
        <v>OK</v>
      </c>
      <c r="M11" s="27">
        <f t="shared" si="1"/>
        <v>6</v>
      </c>
      <c r="O11" s="46" t="s">
        <v>26</v>
      </c>
      <c r="P11" s="8">
        <v>1</v>
      </c>
      <c r="Q11" s="8">
        <v>0</v>
      </c>
      <c r="R11" s="8">
        <v>0</v>
      </c>
      <c r="S11" s="8">
        <v>0</v>
      </c>
      <c r="T11" s="8">
        <v>1</v>
      </c>
      <c r="U11" s="8">
        <v>2</v>
      </c>
      <c r="V11" s="8">
        <v>2</v>
      </c>
      <c r="W11" s="8">
        <v>2</v>
      </c>
      <c r="X11" s="8">
        <v>0</v>
      </c>
      <c r="Z11" s="27" t="str">
        <f t="shared" si="2"/>
        <v>OK</v>
      </c>
      <c r="AA11" s="27">
        <f t="shared" si="3"/>
        <v>4</v>
      </c>
    </row>
    <row r="12" spans="1:27" ht="15.75" thickBot="1" x14ac:dyDescent="0.3">
      <c r="A12" s="46" t="s">
        <v>27</v>
      </c>
      <c r="B12" s="8">
        <v>0</v>
      </c>
      <c r="C12" s="8">
        <v>0</v>
      </c>
      <c r="D12" s="8">
        <v>0</v>
      </c>
      <c r="E12" s="8">
        <v>2</v>
      </c>
      <c r="F12" s="8">
        <v>0</v>
      </c>
      <c r="G12" s="8">
        <v>0</v>
      </c>
      <c r="H12" s="8">
        <v>2</v>
      </c>
      <c r="I12" s="8">
        <v>0</v>
      </c>
      <c r="J12" s="8">
        <v>3</v>
      </c>
      <c r="K12" s="27"/>
      <c r="L12" s="27"/>
      <c r="M12" s="27"/>
      <c r="O12" s="46" t="s">
        <v>27</v>
      </c>
      <c r="P12" s="8">
        <v>0</v>
      </c>
      <c r="Q12" s="8">
        <v>0</v>
      </c>
      <c r="R12" s="8">
        <v>1</v>
      </c>
      <c r="S12" s="8">
        <v>1</v>
      </c>
      <c r="T12" s="8">
        <v>2</v>
      </c>
      <c r="U12" s="8">
        <v>0</v>
      </c>
      <c r="V12" s="8">
        <v>0</v>
      </c>
      <c r="W12" s="8">
        <v>0</v>
      </c>
      <c r="X12" s="8">
        <v>1</v>
      </c>
    </row>
    <row r="13" spans="1:27" ht="15.75" thickBot="1" x14ac:dyDescent="0.3">
      <c r="A13" s="46" t="s">
        <v>28</v>
      </c>
      <c r="B13" s="8">
        <v>0</v>
      </c>
      <c r="C13" s="8">
        <v>0</v>
      </c>
      <c r="D13" s="8">
        <v>0</v>
      </c>
      <c r="E13" s="8">
        <v>0</v>
      </c>
      <c r="F13" s="8">
        <v>0</v>
      </c>
      <c r="G13" s="8">
        <v>0</v>
      </c>
      <c r="H13" s="8">
        <v>0</v>
      </c>
      <c r="I13" s="8">
        <v>0</v>
      </c>
      <c r="J13" s="8">
        <v>0</v>
      </c>
      <c r="K13" s="27"/>
      <c r="L13" s="27"/>
      <c r="M13" s="27"/>
      <c r="O13" s="46" t="s">
        <v>28</v>
      </c>
      <c r="P13" s="8">
        <v>0</v>
      </c>
      <c r="Q13" s="8">
        <v>0</v>
      </c>
      <c r="R13" s="8">
        <v>0</v>
      </c>
      <c r="S13" s="8">
        <v>0</v>
      </c>
      <c r="T13" s="8">
        <v>0</v>
      </c>
      <c r="U13" s="8">
        <v>0</v>
      </c>
      <c r="V13" s="8">
        <v>0</v>
      </c>
      <c r="W13" s="8">
        <v>0</v>
      </c>
      <c r="X13" s="8">
        <v>0</v>
      </c>
    </row>
    <row r="14" spans="1:27" ht="15.75" thickBot="1" x14ac:dyDescent="0.3">
      <c r="A14" s="46" t="s">
        <v>29</v>
      </c>
      <c r="B14" s="8">
        <v>1</v>
      </c>
      <c r="C14" s="8">
        <v>2</v>
      </c>
      <c r="D14" s="8">
        <v>1</v>
      </c>
      <c r="E14" s="8">
        <v>1</v>
      </c>
      <c r="F14" s="8">
        <v>0</v>
      </c>
      <c r="G14" s="8">
        <v>3</v>
      </c>
      <c r="H14" s="8">
        <v>1</v>
      </c>
      <c r="I14" s="8">
        <v>4</v>
      </c>
      <c r="J14" s="8">
        <v>7</v>
      </c>
      <c r="K14" s="27"/>
      <c r="L14" s="27"/>
      <c r="M14" s="27"/>
      <c r="O14" s="46" t="s">
        <v>29</v>
      </c>
      <c r="P14" s="8">
        <v>4</v>
      </c>
      <c r="Q14" s="8">
        <v>2</v>
      </c>
      <c r="R14" s="8">
        <v>1</v>
      </c>
      <c r="S14" s="8">
        <v>0</v>
      </c>
      <c r="T14" s="8">
        <v>2</v>
      </c>
      <c r="U14" s="8">
        <v>0</v>
      </c>
      <c r="V14" s="8">
        <v>2</v>
      </c>
      <c r="W14" s="8">
        <v>2</v>
      </c>
      <c r="X14" s="8">
        <v>2</v>
      </c>
    </row>
    <row r="15" spans="1:27" ht="15.75" thickBot="1" x14ac:dyDescent="0.3">
      <c r="A15" s="46" t="s">
        <v>30</v>
      </c>
      <c r="B15" s="8">
        <v>3</v>
      </c>
      <c r="C15" s="8">
        <v>0</v>
      </c>
      <c r="D15" s="8">
        <v>1</v>
      </c>
      <c r="E15" s="8">
        <v>0</v>
      </c>
      <c r="F15" s="8">
        <v>5</v>
      </c>
      <c r="G15" s="8">
        <v>2</v>
      </c>
      <c r="H15" s="8">
        <v>2</v>
      </c>
      <c r="I15" s="8">
        <v>1</v>
      </c>
      <c r="J15" s="8">
        <v>2</v>
      </c>
      <c r="K15" s="27"/>
      <c r="L15" s="27"/>
      <c r="M15" s="27"/>
      <c r="O15" s="46" t="s">
        <v>30</v>
      </c>
      <c r="P15" s="8">
        <v>0</v>
      </c>
      <c r="Q15" s="8">
        <v>0</v>
      </c>
      <c r="R15" s="8">
        <v>0</v>
      </c>
      <c r="S15" s="8">
        <v>3</v>
      </c>
      <c r="T15" s="8">
        <v>2</v>
      </c>
      <c r="U15" s="8">
        <v>0</v>
      </c>
      <c r="V15" s="8">
        <v>1</v>
      </c>
      <c r="W15" s="8">
        <v>7</v>
      </c>
      <c r="X15" s="8">
        <v>5</v>
      </c>
    </row>
    <row r="16" spans="1:27" ht="15.75" thickBot="1" x14ac:dyDescent="0.3">
      <c r="A16" s="46" t="s">
        <v>219</v>
      </c>
      <c r="B16" s="8">
        <v>1</v>
      </c>
      <c r="C16" s="8">
        <v>0</v>
      </c>
      <c r="D16" s="8">
        <v>1</v>
      </c>
      <c r="E16" s="8">
        <v>0</v>
      </c>
      <c r="F16" s="8">
        <v>0</v>
      </c>
      <c r="G16" s="8">
        <v>0</v>
      </c>
      <c r="H16" s="8">
        <v>0</v>
      </c>
      <c r="I16" s="8">
        <v>0</v>
      </c>
      <c r="J16" s="8">
        <v>0</v>
      </c>
      <c r="K16" s="27"/>
      <c r="L16" s="27"/>
      <c r="M16" s="27"/>
      <c r="O16" s="46" t="s">
        <v>219</v>
      </c>
      <c r="P16" s="8">
        <v>0</v>
      </c>
      <c r="Q16" s="8">
        <v>0</v>
      </c>
      <c r="R16" s="8">
        <v>0</v>
      </c>
      <c r="S16" s="8">
        <v>0</v>
      </c>
      <c r="T16" s="8">
        <v>0</v>
      </c>
      <c r="U16" s="8">
        <v>0</v>
      </c>
      <c r="V16" s="8">
        <v>0</v>
      </c>
      <c r="W16" s="8">
        <v>0</v>
      </c>
      <c r="X16" s="8">
        <v>0</v>
      </c>
    </row>
    <row r="17" spans="1:24" ht="15.75" thickBot="1" x14ac:dyDescent="0.3">
      <c r="A17" s="46" t="s">
        <v>245</v>
      </c>
      <c r="B17" s="8">
        <v>0</v>
      </c>
      <c r="C17" s="8">
        <v>0</v>
      </c>
      <c r="D17" s="8">
        <v>0</v>
      </c>
      <c r="E17" s="8">
        <v>0</v>
      </c>
      <c r="F17" s="8">
        <v>0</v>
      </c>
      <c r="G17" s="8">
        <v>0</v>
      </c>
      <c r="H17" s="8">
        <v>0</v>
      </c>
      <c r="I17" s="8">
        <v>0</v>
      </c>
      <c r="J17" s="8">
        <v>0</v>
      </c>
      <c r="K17" s="27"/>
      <c r="L17" s="27"/>
      <c r="M17" s="27"/>
      <c r="O17" s="46" t="s">
        <v>245</v>
      </c>
      <c r="P17" s="8">
        <v>0</v>
      </c>
      <c r="Q17" s="8">
        <v>0</v>
      </c>
      <c r="R17" s="8">
        <v>0</v>
      </c>
      <c r="S17" s="8">
        <v>0</v>
      </c>
      <c r="T17" s="8">
        <v>0</v>
      </c>
      <c r="U17" s="8">
        <v>0</v>
      </c>
      <c r="V17" s="8">
        <v>0</v>
      </c>
      <c r="W17" s="8">
        <v>0</v>
      </c>
      <c r="X17" s="8">
        <v>0</v>
      </c>
    </row>
    <row r="18" spans="1:24" ht="15.75" thickBot="1" x14ac:dyDescent="0.3">
      <c r="A18" s="46" t="s">
        <v>206</v>
      </c>
      <c r="B18" s="8">
        <v>0</v>
      </c>
      <c r="C18" s="8">
        <v>0</v>
      </c>
      <c r="D18" s="8">
        <v>0</v>
      </c>
      <c r="E18" s="8">
        <v>0</v>
      </c>
      <c r="F18" s="8">
        <v>0</v>
      </c>
      <c r="G18" s="8">
        <v>0</v>
      </c>
      <c r="H18" s="8">
        <v>0</v>
      </c>
      <c r="I18" s="8">
        <v>1</v>
      </c>
      <c r="J18" s="8">
        <v>0</v>
      </c>
      <c r="K18" s="27"/>
      <c r="L18" s="27"/>
      <c r="M18" s="27"/>
      <c r="O18" s="46" t="s">
        <v>206</v>
      </c>
      <c r="P18" s="8">
        <v>0</v>
      </c>
      <c r="Q18" s="8">
        <v>0</v>
      </c>
      <c r="R18" s="8">
        <v>0</v>
      </c>
      <c r="S18" s="8">
        <v>0</v>
      </c>
      <c r="T18" s="8">
        <v>0</v>
      </c>
      <c r="U18" s="8">
        <v>0</v>
      </c>
      <c r="V18" s="8">
        <v>0</v>
      </c>
      <c r="W18" s="8">
        <v>0</v>
      </c>
      <c r="X18" s="8">
        <v>0</v>
      </c>
    </row>
    <row r="19" spans="1:24" ht="15.75" thickBot="1" x14ac:dyDescent="0.3">
      <c r="A19" s="46" t="s">
        <v>31</v>
      </c>
      <c r="B19" s="8">
        <v>0</v>
      </c>
      <c r="C19" s="8">
        <v>0</v>
      </c>
      <c r="D19" s="8">
        <v>1</v>
      </c>
      <c r="E19" s="8">
        <v>0</v>
      </c>
      <c r="F19" s="8">
        <v>2</v>
      </c>
      <c r="G19" s="8">
        <v>0</v>
      </c>
      <c r="H19" s="8">
        <v>2</v>
      </c>
      <c r="I19" s="8">
        <v>0</v>
      </c>
      <c r="J19" s="8">
        <v>0</v>
      </c>
      <c r="K19" s="27"/>
      <c r="L19" s="27"/>
      <c r="M19" s="27"/>
      <c r="O19" s="46" t="s">
        <v>31</v>
      </c>
      <c r="P19" s="8">
        <v>0</v>
      </c>
      <c r="Q19" s="8">
        <v>1</v>
      </c>
      <c r="R19" s="8">
        <v>0</v>
      </c>
      <c r="S19" s="8">
        <v>3</v>
      </c>
      <c r="T19" s="8">
        <v>0</v>
      </c>
      <c r="U19" s="8">
        <v>1</v>
      </c>
      <c r="V19" s="8">
        <v>1</v>
      </c>
      <c r="W19" s="8">
        <v>1</v>
      </c>
      <c r="X19" s="8">
        <v>0</v>
      </c>
    </row>
    <row r="20" spans="1:24" s="10" customFormat="1" ht="15.75" thickBot="1" x14ac:dyDescent="0.3">
      <c r="A20" s="46" t="s">
        <v>32</v>
      </c>
      <c r="B20" s="43">
        <v>0</v>
      </c>
      <c r="C20" s="43">
        <v>0</v>
      </c>
      <c r="D20" s="43">
        <v>0</v>
      </c>
      <c r="E20" s="43">
        <v>0</v>
      </c>
      <c r="F20" s="43">
        <v>0</v>
      </c>
      <c r="G20" s="43">
        <v>0</v>
      </c>
      <c r="H20" s="43">
        <v>0</v>
      </c>
      <c r="I20" s="43">
        <v>0</v>
      </c>
      <c r="J20" s="43">
        <v>0</v>
      </c>
      <c r="K20" s="72"/>
      <c r="L20" s="72"/>
      <c r="M20" s="72"/>
      <c r="O20" s="46" t="s">
        <v>32</v>
      </c>
      <c r="P20" s="43">
        <v>0</v>
      </c>
      <c r="Q20" s="43">
        <v>0</v>
      </c>
      <c r="R20" s="43">
        <v>0</v>
      </c>
      <c r="S20" s="43">
        <v>1</v>
      </c>
      <c r="T20" s="43">
        <v>0</v>
      </c>
      <c r="U20" s="43">
        <v>1</v>
      </c>
      <c r="V20" s="43">
        <v>1</v>
      </c>
      <c r="W20" s="43">
        <v>0</v>
      </c>
      <c r="X20" s="43">
        <v>0</v>
      </c>
    </row>
    <row r="21" spans="1:24" ht="15.75" thickBot="1" x14ac:dyDescent="0.3">
      <c r="A21" s="46" t="s">
        <v>33</v>
      </c>
      <c r="B21" s="8">
        <v>0</v>
      </c>
      <c r="C21" s="8">
        <v>0</v>
      </c>
      <c r="D21" s="8">
        <v>0</v>
      </c>
      <c r="E21" s="8">
        <v>0</v>
      </c>
      <c r="F21" s="8">
        <v>0</v>
      </c>
      <c r="G21" s="8">
        <v>0</v>
      </c>
      <c r="H21" s="8">
        <v>1</v>
      </c>
      <c r="I21" s="8">
        <v>0</v>
      </c>
      <c r="J21" s="8">
        <v>0</v>
      </c>
      <c r="K21" s="27"/>
      <c r="L21" s="27"/>
      <c r="M21" s="27"/>
      <c r="O21" s="46" t="s">
        <v>33</v>
      </c>
      <c r="P21" s="8">
        <v>0</v>
      </c>
      <c r="Q21" s="8">
        <v>0</v>
      </c>
      <c r="R21" s="8">
        <v>0</v>
      </c>
      <c r="S21" s="8">
        <v>0</v>
      </c>
      <c r="T21" s="8">
        <v>0</v>
      </c>
      <c r="U21" s="8">
        <v>0</v>
      </c>
      <c r="V21" s="8">
        <v>0</v>
      </c>
      <c r="W21" s="8">
        <v>0</v>
      </c>
      <c r="X21" s="8">
        <v>0</v>
      </c>
    </row>
    <row r="22" spans="1:24" ht="15.75" thickBot="1" x14ac:dyDescent="0.3">
      <c r="A22" s="46" t="s">
        <v>34</v>
      </c>
      <c r="B22" s="8">
        <v>1</v>
      </c>
      <c r="C22" s="8">
        <v>0</v>
      </c>
      <c r="D22" s="8">
        <v>0</v>
      </c>
      <c r="E22" s="8">
        <v>1</v>
      </c>
      <c r="F22" s="8">
        <v>0</v>
      </c>
      <c r="G22" s="8">
        <v>1</v>
      </c>
      <c r="H22" s="8">
        <v>0</v>
      </c>
      <c r="I22" s="8">
        <v>0</v>
      </c>
      <c r="J22" s="8">
        <v>0</v>
      </c>
      <c r="K22" s="27"/>
      <c r="L22" s="27"/>
      <c r="M22" s="27"/>
      <c r="O22" s="46" t="s">
        <v>34</v>
      </c>
      <c r="P22" s="8">
        <v>5</v>
      </c>
      <c r="Q22" s="8">
        <v>0</v>
      </c>
      <c r="R22" s="8">
        <v>1</v>
      </c>
      <c r="S22" s="8">
        <v>0</v>
      </c>
      <c r="T22" s="8">
        <v>1</v>
      </c>
      <c r="U22" s="8">
        <v>1</v>
      </c>
      <c r="V22" s="8">
        <v>0</v>
      </c>
      <c r="W22" s="8">
        <v>0</v>
      </c>
      <c r="X22" s="8">
        <v>1</v>
      </c>
    </row>
    <row r="23" spans="1:24" ht="15.75" thickBot="1" x14ac:dyDescent="0.3">
      <c r="A23" s="46" t="s">
        <v>220</v>
      </c>
      <c r="B23" s="8">
        <v>0</v>
      </c>
      <c r="C23" s="8">
        <v>0</v>
      </c>
      <c r="D23" s="8">
        <v>0</v>
      </c>
      <c r="E23" s="8">
        <v>0</v>
      </c>
      <c r="F23" s="8">
        <v>0</v>
      </c>
      <c r="G23" s="8">
        <v>0</v>
      </c>
      <c r="H23" s="8">
        <v>0</v>
      </c>
      <c r="I23" s="8">
        <v>0</v>
      </c>
      <c r="J23" s="8">
        <v>0</v>
      </c>
      <c r="K23" s="27"/>
      <c r="L23" s="27"/>
      <c r="M23" s="27"/>
      <c r="O23" s="46" t="s">
        <v>220</v>
      </c>
      <c r="P23" s="8">
        <v>0</v>
      </c>
      <c r="Q23" s="8">
        <v>0</v>
      </c>
      <c r="R23" s="8">
        <v>0</v>
      </c>
      <c r="S23" s="8">
        <v>0</v>
      </c>
      <c r="T23" s="8">
        <v>0</v>
      </c>
      <c r="U23" s="8">
        <v>0</v>
      </c>
      <c r="V23" s="8">
        <v>0</v>
      </c>
      <c r="W23" s="8">
        <v>0</v>
      </c>
      <c r="X23" s="8">
        <v>0</v>
      </c>
    </row>
    <row r="24" spans="1:24" ht="15.75" thickBot="1" x14ac:dyDescent="0.3">
      <c r="A24" s="46" t="s">
        <v>35</v>
      </c>
      <c r="B24" s="8">
        <v>1</v>
      </c>
      <c r="C24" s="8">
        <v>1</v>
      </c>
      <c r="D24" s="8">
        <v>0</v>
      </c>
      <c r="E24" s="8">
        <v>0</v>
      </c>
      <c r="F24" s="8">
        <v>0</v>
      </c>
      <c r="G24" s="8">
        <v>1</v>
      </c>
      <c r="H24" s="8">
        <v>0</v>
      </c>
      <c r="I24" s="8">
        <v>0</v>
      </c>
      <c r="J24" s="8">
        <v>0</v>
      </c>
      <c r="K24" s="27"/>
      <c r="L24" s="27"/>
      <c r="M24" s="27"/>
      <c r="O24" s="46" t="s">
        <v>35</v>
      </c>
      <c r="P24" s="8">
        <v>0</v>
      </c>
      <c r="Q24" s="8">
        <v>2</v>
      </c>
      <c r="R24" s="8">
        <v>0</v>
      </c>
      <c r="S24" s="8">
        <v>1</v>
      </c>
      <c r="T24" s="8">
        <v>2</v>
      </c>
      <c r="U24" s="8">
        <v>0</v>
      </c>
      <c r="V24" s="8">
        <v>1</v>
      </c>
      <c r="W24" s="8">
        <v>0</v>
      </c>
      <c r="X24" s="8">
        <v>0</v>
      </c>
    </row>
    <row r="25" spans="1:24" ht="15.75" thickBot="1" x14ac:dyDescent="0.3">
      <c r="A25" s="46" t="s">
        <v>36</v>
      </c>
      <c r="B25" s="8">
        <v>0</v>
      </c>
      <c r="C25" s="8">
        <v>1</v>
      </c>
      <c r="D25" s="8">
        <v>0</v>
      </c>
      <c r="E25" s="8">
        <v>0</v>
      </c>
      <c r="F25" s="8">
        <v>0</v>
      </c>
      <c r="G25" s="8">
        <v>1</v>
      </c>
      <c r="H25" s="8">
        <v>0</v>
      </c>
      <c r="I25" s="8">
        <v>0</v>
      </c>
      <c r="J25" s="8">
        <v>0</v>
      </c>
      <c r="K25" s="27"/>
      <c r="L25" s="27"/>
      <c r="M25" s="27"/>
      <c r="O25" s="46" t="s">
        <v>36</v>
      </c>
      <c r="P25" s="8">
        <v>0</v>
      </c>
      <c r="Q25" s="8">
        <v>0</v>
      </c>
      <c r="R25" s="8">
        <v>0</v>
      </c>
      <c r="S25" s="8">
        <v>0</v>
      </c>
      <c r="T25" s="8">
        <v>0</v>
      </c>
      <c r="U25" s="8">
        <v>0</v>
      </c>
      <c r="V25" s="8">
        <v>0</v>
      </c>
      <c r="W25" s="8">
        <v>0</v>
      </c>
      <c r="X25" s="8">
        <v>0</v>
      </c>
    </row>
    <row r="26" spans="1:24" ht="15.75" thickBot="1" x14ac:dyDescent="0.3">
      <c r="A26" s="47" t="s">
        <v>37</v>
      </c>
      <c r="B26" s="44">
        <v>120</v>
      </c>
      <c r="C26" s="44">
        <v>124</v>
      </c>
      <c r="D26" s="44">
        <v>123</v>
      </c>
      <c r="E26" s="44">
        <v>133</v>
      </c>
      <c r="F26" s="44">
        <v>169</v>
      </c>
      <c r="G26" s="44">
        <v>139</v>
      </c>
      <c r="H26" s="44">
        <v>144</v>
      </c>
      <c r="I26" s="44">
        <v>108</v>
      </c>
      <c r="J26" s="44">
        <v>103</v>
      </c>
      <c r="K26" s="72"/>
      <c r="L26" s="72"/>
      <c r="M26" s="72"/>
      <c r="O26" s="47" t="s">
        <v>37</v>
      </c>
      <c r="P26" s="44">
        <v>137</v>
      </c>
      <c r="Q26" s="44">
        <v>118</v>
      </c>
      <c r="R26" s="44">
        <v>128</v>
      </c>
      <c r="S26" s="44">
        <v>106</v>
      </c>
      <c r="T26" s="44">
        <v>110</v>
      </c>
      <c r="U26" s="44">
        <v>121</v>
      </c>
      <c r="V26" s="44">
        <v>92</v>
      </c>
      <c r="W26" s="44">
        <v>114</v>
      </c>
      <c r="X26" s="44">
        <v>96</v>
      </c>
    </row>
    <row r="27" spans="1:24" ht="15.75" thickBot="1" x14ac:dyDescent="0.3">
      <c r="A27" s="46" t="s">
        <v>38</v>
      </c>
      <c r="B27" s="8">
        <v>0</v>
      </c>
      <c r="C27" s="8">
        <v>0</v>
      </c>
      <c r="D27" s="8">
        <v>0</v>
      </c>
      <c r="E27" s="8">
        <v>0</v>
      </c>
      <c r="F27" s="8">
        <v>0</v>
      </c>
      <c r="G27" s="8">
        <v>0</v>
      </c>
      <c r="H27" s="8">
        <v>0</v>
      </c>
      <c r="I27" s="8">
        <v>0</v>
      </c>
      <c r="J27" s="8">
        <v>0</v>
      </c>
      <c r="K27" s="27"/>
      <c r="L27" s="27"/>
      <c r="M27" s="27"/>
      <c r="O27" s="46" t="s">
        <v>38</v>
      </c>
      <c r="P27" s="8">
        <v>0</v>
      </c>
      <c r="Q27" s="8">
        <v>0</v>
      </c>
      <c r="R27" s="8">
        <v>0</v>
      </c>
      <c r="S27" s="8">
        <v>0</v>
      </c>
      <c r="T27" s="8">
        <v>1</v>
      </c>
      <c r="U27" s="8">
        <v>0</v>
      </c>
      <c r="V27" s="8">
        <v>0</v>
      </c>
      <c r="W27" s="8">
        <v>0</v>
      </c>
      <c r="X27" s="8">
        <v>0</v>
      </c>
    </row>
    <row r="28" spans="1:24" ht="15.75" thickBot="1" x14ac:dyDescent="0.3">
      <c r="A28" s="46" t="s">
        <v>39</v>
      </c>
      <c r="B28" s="8">
        <v>0</v>
      </c>
      <c r="C28" s="8">
        <v>0</v>
      </c>
      <c r="D28" s="8">
        <v>0</v>
      </c>
      <c r="E28" s="8">
        <v>0</v>
      </c>
      <c r="F28" s="8">
        <v>0</v>
      </c>
      <c r="G28" s="8">
        <v>0</v>
      </c>
      <c r="H28" s="8">
        <v>1</v>
      </c>
      <c r="I28" s="8">
        <v>0</v>
      </c>
      <c r="J28" s="8">
        <v>0</v>
      </c>
      <c r="K28" s="27"/>
      <c r="L28" s="27"/>
      <c r="M28" s="27"/>
      <c r="O28" s="46" t="s">
        <v>39</v>
      </c>
      <c r="P28" s="8">
        <v>1</v>
      </c>
      <c r="Q28" s="8">
        <v>2</v>
      </c>
      <c r="R28" s="8">
        <v>0</v>
      </c>
      <c r="S28" s="8">
        <v>0</v>
      </c>
      <c r="T28" s="8">
        <v>0</v>
      </c>
      <c r="U28" s="8">
        <v>1</v>
      </c>
      <c r="V28" s="8">
        <v>0</v>
      </c>
      <c r="W28" s="8">
        <v>1</v>
      </c>
      <c r="X28" s="8">
        <v>0</v>
      </c>
    </row>
    <row r="29" spans="1:24" ht="15.75" thickBot="1" x14ac:dyDescent="0.3">
      <c r="A29" s="46" t="s">
        <v>246</v>
      </c>
      <c r="B29" s="8">
        <v>0</v>
      </c>
      <c r="C29" s="8">
        <v>0</v>
      </c>
      <c r="D29" s="8">
        <v>0</v>
      </c>
      <c r="E29" s="8">
        <v>0</v>
      </c>
      <c r="F29" s="8">
        <v>0</v>
      </c>
      <c r="G29" s="8">
        <v>0</v>
      </c>
      <c r="H29" s="8">
        <v>0</v>
      </c>
      <c r="I29" s="8">
        <v>0</v>
      </c>
      <c r="J29" s="8">
        <v>0</v>
      </c>
      <c r="K29" s="27"/>
      <c r="L29" s="27"/>
      <c r="M29" s="27"/>
      <c r="O29" s="46" t="s">
        <v>246</v>
      </c>
      <c r="P29" s="8">
        <v>0</v>
      </c>
      <c r="Q29" s="8">
        <v>0</v>
      </c>
      <c r="R29" s="8">
        <v>0</v>
      </c>
      <c r="S29" s="8">
        <v>0</v>
      </c>
      <c r="T29" s="8">
        <v>0</v>
      </c>
      <c r="U29" s="8">
        <v>0</v>
      </c>
      <c r="V29" s="8">
        <v>0</v>
      </c>
      <c r="W29" s="8">
        <v>0</v>
      </c>
      <c r="X29" s="8">
        <v>0</v>
      </c>
    </row>
    <row r="30" spans="1:24" ht="15.75" thickBot="1" x14ac:dyDescent="0.3">
      <c r="A30" s="46" t="s">
        <v>207</v>
      </c>
      <c r="B30" s="8">
        <v>0</v>
      </c>
      <c r="C30" s="8">
        <v>0</v>
      </c>
      <c r="D30" s="8">
        <v>0</v>
      </c>
      <c r="E30" s="8">
        <v>0</v>
      </c>
      <c r="F30" s="8">
        <v>0</v>
      </c>
      <c r="G30" s="8">
        <v>0</v>
      </c>
      <c r="H30" s="8">
        <v>0</v>
      </c>
      <c r="I30" s="8">
        <v>0</v>
      </c>
      <c r="J30" s="8">
        <v>0</v>
      </c>
      <c r="K30" s="27"/>
      <c r="L30" s="27"/>
      <c r="M30" s="27"/>
      <c r="O30" s="46" t="s">
        <v>207</v>
      </c>
      <c r="P30" s="8">
        <v>0</v>
      </c>
      <c r="Q30" s="8">
        <v>0</v>
      </c>
      <c r="R30" s="8">
        <v>0</v>
      </c>
      <c r="S30" s="8">
        <v>0</v>
      </c>
      <c r="T30" s="8">
        <v>0</v>
      </c>
      <c r="U30" s="8">
        <v>0</v>
      </c>
      <c r="V30" s="8">
        <v>0</v>
      </c>
      <c r="W30" s="8">
        <v>0</v>
      </c>
      <c r="X30" s="8">
        <v>0</v>
      </c>
    </row>
    <row r="31" spans="1:24" ht="15.75" thickBot="1" x14ac:dyDescent="0.3">
      <c r="A31" s="46" t="s">
        <v>221</v>
      </c>
      <c r="B31" s="8">
        <v>0</v>
      </c>
      <c r="C31" s="8">
        <v>0</v>
      </c>
      <c r="D31" s="8">
        <v>0</v>
      </c>
      <c r="E31" s="8">
        <v>1</v>
      </c>
      <c r="F31" s="8">
        <v>0</v>
      </c>
      <c r="G31" s="8">
        <v>0</v>
      </c>
      <c r="H31" s="8">
        <v>0</v>
      </c>
      <c r="I31" s="8">
        <v>0</v>
      </c>
      <c r="J31" s="8">
        <v>0</v>
      </c>
      <c r="K31" s="27"/>
      <c r="L31" s="27"/>
      <c r="M31" s="27"/>
      <c r="O31" s="46" t="s">
        <v>221</v>
      </c>
      <c r="P31" s="8">
        <v>1</v>
      </c>
      <c r="Q31" s="8">
        <v>0</v>
      </c>
      <c r="R31" s="8">
        <v>0</v>
      </c>
      <c r="S31" s="8">
        <v>0</v>
      </c>
      <c r="T31" s="8">
        <v>0</v>
      </c>
      <c r="U31" s="8">
        <v>0</v>
      </c>
      <c r="V31" s="8">
        <v>0</v>
      </c>
      <c r="W31" s="8">
        <v>0</v>
      </c>
      <c r="X31" s="8">
        <v>0</v>
      </c>
    </row>
    <row r="32" spans="1:24" ht="15.75" thickBot="1" x14ac:dyDescent="0.3">
      <c r="A32" s="46" t="s">
        <v>40</v>
      </c>
      <c r="B32" s="8">
        <v>0</v>
      </c>
      <c r="C32" s="8">
        <v>0</v>
      </c>
      <c r="D32" s="8">
        <v>0</v>
      </c>
      <c r="E32" s="8">
        <v>0</v>
      </c>
      <c r="F32" s="8">
        <v>0</v>
      </c>
      <c r="G32" s="8">
        <v>0</v>
      </c>
      <c r="H32" s="8">
        <v>0</v>
      </c>
      <c r="I32" s="8">
        <v>0</v>
      </c>
      <c r="J32" s="8">
        <v>0</v>
      </c>
      <c r="K32" s="27"/>
      <c r="L32" s="27"/>
      <c r="M32" s="27"/>
      <c r="O32" s="46" t="s">
        <v>40</v>
      </c>
      <c r="P32" s="8">
        <v>0</v>
      </c>
      <c r="Q32" s="8">
        <v>0</v>
      </c>
      <c r="R32" s="8">
        <v>0</v>
      </c>
      <c r="S32" s="8">
        <v>1</v>
      </c>
      <c r="T32" s="8">
        <v>0</v>
      </c>
      <c r="U32" s="8">
        <v>0</v>
      </c>
      <c r="V32" s="8">
        <v>0</v>
      </c>
      <c r="W32" s="8">
        <v>1</v>
      </c>
      <c r="X32" s="8">
        <v>0</v>
      </c>
    </row>
    <row r="33" spans="1:24" ht="15.75" thickBot="1" x14ac:dyDescent="0.3">
      <c r="A33" s="46" t="s">
        <v>222</v>
      </c>
      <c r="B33" s="8">
        <v>0</v>
      </c>
      <c r="C33" s="8">
        <v>0</v>
      </c>
      <c r="D33" s="8">
        <v>0</v>
      </c>
      <c r="E33" s="8">
        <v>1</v>
      </c>
      <c r="F33" s="8">
        <v>1</v>
      </c>
      <c r="G33" s="8">
        <v>0</v>
      </c>
      <c r="H33" s="8">
        <v>0</v>
      </c>
      <c r="I33" s="8">
        <v>0</v>
      </c>
      <c r="J33" s="8">
        <v>0</v>
      </c>
      <c r="K33" s="27"/>
      <c r="L33" s="27"/>
      <c r="M33" s="27"/>
      <c r="O33" s="46" t="s">
        <v>222</v>
      </c>
      <c r="P33" s="8">
        <v>0</v>
      </c>
      <c r="Q33" s="8">
        <v>0</v>
      </c>
      <c r="R33" s="8">
        <v>0</v>
      </c>
      <c r="S33" s="8">
        <v>1</v>
      </c>
      <c r="T33" s="8">
        <v>0</v>
      </c>
      <c r="U33" s="8">
        <v>0</v>
      </c>
      <c r="V33" s="8">
        <v>0</v>
      </c>
      <c r="W33" s="8">
        <v>0</v>
      </c>
      <c r="X33" s="8">
        <v>0</v>
      </c>
    </row>
    <row r="34" spans="1:24" ht="15.75" thickBot="1" x14ac:dyDescent="0.3">
      <c r="A34" s="46" t="s">
        <v>41</v>
      </c>
      <c r="B34" s="8">
        <v>7</v>
      </c>
      <c r="C34" s="8">
        <v>7</v>
      </c>
      <c r="D34" s="8">
        <v>3</v>
      </c>
      <c r="E34" s="8">
        <v>2</v>
      </c>
      <c r="F34" s="8">
        <v>7</v>
      </c>
      <c r="G34" s="8">
        <v>2</v>
      </c>
      <c r="H34" s="8">
        <v>3</v>
      </c>
      <c r="I34" s="8">
        <v>2</v>
      </c>
      <c r="J34" s="8">
        <v>1</v>
      </c>
      <c r="K34" s="27"/>
      <c r="L34" s="27"/>
      <c r="M34" s="27"/>
      <c r="O34" s="46" t="s">
        <v>41</v>
      </c>
      <c r="P34" s="8">
        <v>1</v>
      </c>
      <c r="Q34" s="8">
        <v>1</v>
      </c>
      <c r="R34" s="8">
        <v>2</v>
      </c>
      <c r="S34" s="8">
        <v>0</v>
      </c>
      <c r="T34" s="8">
        <v>3</v>
      </c>
      <c r="U34" s="8">
        <v>2</v>
      </c>
      <c r="V34" s="8">
        <v>1</v>
      </c>
      <c r="W34" s="8">
        <v>3</v>
      </c>
      <c r="X34" s="8">
        <v>1</v>
      </c>
    </row>
    <row r="35" spans="1:24" ht="15.75" thickBot="1" x14ac:dyDescent="0.3">
      <c r="A35" s="46" t="s">
        <v>42</v>
      </c>
      <c r="B35" s="8">
        <v>0</v>
      </c>
      <c r="C35" s="8">
        <v>0</v>
      </c>
      <c r="D35" s="8">
        <v>0</v>
      </c>
      <c r="E35" s="8">
        <v>0</v>
      </c>
      <c r="F35" s="8">
        <v>1</v>
      </c>
      <c r="G35" s="8">
        <v>0</v>
      </c>
      <c r="H35" s="8">
        <v>0</v>
      </c>
      <c r="I35" s="8">
        <v>0</v>
      </c>
      <c r="J35" s="8">
        <v>0</v>
      </c>
      <c r="K35" s="27"/>
      <c r="L35" s="27"/>
      <c r="M35" s="27"/>
      <c r="O35" s="46" t="s">
        <v>42</v>
      </c>
      <c r="P35" s="8">
        <v>0</v>
      </c>
      <c r="Q35" s="8">
        <v>0</v>
      </c>
      <c r="R35" s="8">
        <v>1</v>
      </c>
      <c r="S35" s="8">
        <v>1</v>
      </c>
      <c r="T35" s="8">
        <v>1</v>
      </c>
      <c r="U35" s="8">
        <v>0</v>
      </c>
      <c r="V35" s="8">
        <v>0</v>
      </c>
      <c r="W35" s="8">
        <v>0</v>
      </c>
      <c r="X35" s="8">
        <v>1</v>
      </c>
    </row>
    <row r="36" spans="1:24" ht="15.75" thickBot="1" x14ac:dyDescent="0.3">
      <c r="A36" s="46" t="s">
        <v>208</v>
      </c>
      <c r="B36" s="8">
        <v>0</v>
      </c>
      <c r="C36" s="8">
        <v>0</v>
      </c>
      <c r="D36" s="8">
        <v>0</v>
      </c>
      <c r="E36" s="8">
        <v>0</v>
      </c>
      <c r="F36" s="8">
        <v>0</v>
      </c>
      <c r="G36" s="8">
        <v>0</v>
      </c>
      <c r="H36" s="8">
        <v>0</v>
      </c>
      <c r="I36" s="8">
        <v>0</v>
      </c>
      <c r="J36" s="8">
        <v>0</v>
      </c>
      <c r="K36" s="27"/>
      <c r="L36" s="27"/>
      <c r="M36" s="27"/>
      <c r="O36" s="46" t="s">
        <v>208</v>
      </c>
      <c r="P36" s="8">
        <v>0</v>
      </c>
      <c r="Q36" s="8">
        <v>0</v>
      </c>
      <c r="R36" s="8">
        <v>0</v>
      </c>
      <c r="S36" s="8">
        <v>0</v>
      </c>
      <c r="T36" s="8">
        <v>0</v>
      </c>
      <c r="U36" s="8">
        <v>0</v>
      </c>
      <c r="V36" s="8">
        <v>0</v>
      </c>
      <c r="W36" s="8">
        <v>0</v>
      </c>
      <c r="X36" s="8">
        <v>0</v>
      </c>
    </row>
    <row r="37" spans="1:24" ht="15.75" thickBot="1" x14ac:dyDescent="0.3">
      <c r="A37" s="46" t="s">
        <v>43</v>
      </c>
      <c r="B37" s="8">
        <v>0</v>
      </c>
      <c r="C37" s="8">
        <v>0</v>
      </c>
      <c r="D37" s="8">
        <v>0</v>
      </c>
      <c r="E37" s="8">
        <v>0</v>
      </c>
      <c r="F37" s="8">
        <v>0</v>
      </c>
      <c r="G37" s="8">
        <v>0</v>
      </c>
      <c r="H37" s="8">
        <v>0</v>
      </c>
      <c r="I37" s="8">
        <v>0</v>
      </c>
      <c r="J37" s="8">
        <v>0</v>
      </c>
      <c r="K37" s="27"/>
      <c r="L37" s="27"/>
      <c r="M37" s="27"/>
      <c r="O37" s="46" t="s">
        <v>43</v>
      </c>
      <c r="P37" s="8">
        <v>0</v>
      </c>
      <c r="Q37" s="8">
        <v>0</v>
      </c>
      <c r="R37" s="8">
        <v>1</v>
      </c>
      <c r="S37" s="8">
        <v>0</v>
      </c>
      <c r="T37" s="8">
        <v>0</v>
      </c>
      <c r="U37" s="8">
        <v>0</v>
      </c>
      <c r="V37" s="8">
        <v>0</v>
      </c>
      <c r="W37" s="8">
        <v>0</v>
      </c>
      <c r="X37" s="8">
        <v>0</v>
      </c>
    </row>
    <row r="38" spans="1:24" ht="15.75" thickBot="1" x14ac:dyDescent="0.3">
      <c r="A38" s="46" t="s">
        <v>44</v>
      </c>
      <c r="B38" s="8">
        <v>3</v>
      </c>
      <c r="C38" s="8">
        <v>1</v>
      </c>
      <c r="D38" s="8">
        <v>0</v>
      </c>
      <c r="E38" s="8">
        <v>1</v>
      </c>
      <c r="F38" s="8">
        <v>1</v>
      </c>
      <c r="G38" s="8">
        <v>4</v>
      </c>
      <c r="H38" s="8">
        <v>1</v>
      </c>
      <c r="I38" s="8">
        <v>0</v>
      </c>
      <c r="J38" s="8">
        <v>1</v>
      </c>
      <c r="K38" s="27"/>
      <c r="L38" s="27"/>
      <c r="M38" s="27"/>
      <c r="O38" s="46" t="s">
        <v>44</v>
      </c>
      <c r="P38" s="8">
        <v>1</v>
      </c>
      <c r="Q38" s="8">
        <v>1</v>
      </c>
      <c r="R38" s="8">
        <v>1</v>
      </c>
      <c r="S38" s="8">
        <v>0</v>
      </c>
      <c r="T38" s="8">
        <v>0</v>
      </c>
      <c r="U38" s="8">
        <v>1</v>
      </c>
      <c r="V38" s="8">
        <v>1</v>
      </c>
      <c r="W38" s="8">
        <v>0</v>
      </c>
      <c r="X38" s="8">
        <v>0</v>
      </c>
    </row>
    <row r="39" spans="1:24" ht="15.75" thickBot="1" x14ac:dyDescent="0.3">
      <c r="A39" s="46" t="s">
        <v>247</v>
      </c>
      <c r="B39" s="8">
        <v>0</v>
      </c>
      <c r="C39" s="8">
        <v>0</v>
      </c>
      <c r="D39" s="8">
        <v>0</v>
      </c>
      <c r="E39" s="8">
        <v>0</v>
      </c>
      <c r="F39" s="8">
        <v>0</v>
      </c>
      <c r="G39" s="8">
        <v>0</v>
      </c>
      <c r="H39" s="8">
        <v>0</v>
      </c>
      <c r="I39" s="8">
        <v>0</v>
      </c>
      <c r="J39" s="8">
        <v>0</v>
      </c>
      <c r="K39" s="27"/>
      <c r="L39" s="27"/>
      <c r="M39" s="27"/>
      <c r="O39" s="46" t="s">
        <v>247</v>
      </c>
      <c r="P39" s="8">
        <v>0</v>
      </c>
      <c r="Q39" s="8">
        <v>0</v>
      </c>
      <c r="R39" s="8">
        <v>0</v>
      </c>
      <c r="S39" s="8">
        <v>0</v>
      </c>
      <c r="T39" s="8">
        <v>0</v>
      </c>
      <c r="U39" s="8">
        <v>0</v>
      </c>
      <c r="V39" s="8">
        <v>0</v>
      </c>
      <c r="W39" s="8">
        <v>0</v>
      </c>
      <c r="X39" s="8">
        <v>0</v>
      </c>
    </row>
    <row r="40" spans="1:24" ht="15.75" thickBot="1" x14ac:dyDescent="0.3">
      <c r="A40" s="46" t="s">
        <v>45</v>
      </c>
      <c r="B40" s="8">
        <v>0</v>
      </c>
      <c r="C40" s="8">
        <v>0</v>
      </c>
      <c r="D40" s="8">
        <v>0</v>
      </c>
      <c r="E40" s="8">
        <v>0</v>
      </c>
      <c r="F40" s="8">
        <v>0</v>
      </c>
      <c r="G40" s="8">
        <v>0</v>
      </c>
      <c r="H40" s="8">
        <v>0</v>
      </c>
      <c r="I40" s="8">
        <v>0</v>
      </c>
      <c r="J40" s="8">
        <v>1</v>
      </c>
      <c r="K40" s="27"/>
      <c r="L40" s="27"/>
      <c r="M40" s="27"/>
      <c r="O40" s="46" t="s">
        <v>45</v>
      </c>
      <c r="P40" s="8">
        <v>0</v>
      </c>
      <c r="Q40" s="8">
        <v>0</v>
      </c>
      <c r="R40" s="8">
        <v>0</v>
      </c>
      <c r="S40" s="8">
        <v>0</v>
      </c>
      <c r="T40" s="8">
        <v>0</v>
      </c>
      <c r="U40" s="8">
        <v>0</v>
      </c>
      <c r="V40" s="8">
        <v>0</v>
      </c>
      <c r="W40" s="8">
        <v>0</v>
      </c>
      <c r="X40" s="8">
        <v>0</v>
      </c>
    </row>
    <row r="41" spans="1:24" ht="15.75" thickBot="1" x14ac:dyDescent="0.3">
      <c r="A41" s="46" t="s">
        <v>46</v>
      </c>
      <c r="B41" s="8">
        <v>1</v>
      </c>
      <c r="C41" s="8">
        <v>0</v>
      </c>
      <c r="D41" s="8">
        <v>0</v>
      </c>
      <c r="E41" s="8">
        <v>1</v>
      </c>
      <c r="F41" s="8">
        <v>1</v>
      </c>
      <c r="G41" s="8">
        <v>2</v>
      </c>
      <c r="H41" s="8">
        <v>0</v>
      </c>
      <c r="I41" s="8">
        <v>1</v>
      </c>
      <c r="J41" s="8">
        <v>0</v>
      </c>
      <c r="K41" s="27"/>
      <c r="L41" s="27"/>
      <c r="M41" s="27"/>
      <c r="O41" s="46" t="s">
        <v>46</v>
      </c>
      <c r="P41" s="8">
        <v>0</v>
      </c>
      <c r="Q41" s="8">
        <v>2</v>
      </c>
      <c r="R41" s="8">
        <v>0</v>
      </c>
      <c r="S41" s="8">
        <v>0</v>
      </c>
      <c r="T41" s="8">
        <v>1</v>
      </c>
      <c r="U41" s="8">
        <v>0</v>
      </c>
      <c r="V41" s="8">
        <v>1</v>
      </c>
      <c r="W41" s="8">
        <v>1</v>
      </c>
      <c r="X41" s="8">
        <v>0</v>
      </c>
    </row>
    <row r="42" spans="1:24" ht="15.75" thickBot="1" x14ac:dyDescent="0.3">
      <c r="A42" s="46" t="s">
        <v>47</v>
      </c>
      <c r="B42" s="8">
        <v>0</v>
      </c>
      <c r="C42" s="8">
        <v>0</v>
      </c>
      <c r="D42" s="8">
        <v>0</v>
      </c>
      <c r="E42" s="8">
        <v>0</v>
      </c>
      <c r="F42" s="8">
        <v>0</v>
      </c>
      <c r="G42" s="8">
        <v>0</v>
      </c>
      <c r="H42" s="8">
        <v>0</v>
      </c>
      <c r="I42" s="8">
        <v>0</v>
      </c>
      <c r="J42" s="8">
        <v>1</v>
      </c>
      <c r="K42" s="27"/>
      <c r="L42" s="27"/>
      <c r="M42" s="27"/>
      <c r="O42" s="46" t="s">
        <v>47</v>
      </c>
      <c r="P42" s="8">
        <v>0</v>
      </c>
      <c r="Q42" s="8">
        <v>1</v>
      </c>
      <c r="R42" s="8">
        <v>0</v>
      </c>
      <c r="S42" s="8">
        <v>0</v>
      </c>
      <c r="T42" s="8">
        <v>0</v>
      </c>
      <c r="U42" s="8">
        <v>4</v>
      </c>
      <c r="V42" s="8">
        <v>1</v>
      </c>
      <c r="W42" s="8">
        <v>0</v>
      </c>
      <c r="X42" s="8">
        <v>0</v>
      </c>
    </row>
    <row r="43" spans="1:24" ht="15.75" thickBot="1" x14ac:dyDescent="0.3">
      <c r="A43" s="46" t="s">
        <v>48</v>
      </c>
      <c r="B43" s="8">
        <v>0</v>
      </c>
      <c r="C43" s="8">
        <v>0</v>
      </c>
      <c r="D43" s="8">
        <v>0</v>
      </c>
      <c r="E43" s="8">
        <v>0</v>
      </c>
      <c r="F43" s="8">
        <v>1</v>
      </c>
      <c r="G43" s="8">
        <v>0</v>
      </c>
      <c r="H43" s="8">
        <v>0</v>
      </c>
      <c r="I43" s="8">
        <v>1</v>
      </c>
      <c r="J43" s="8">
        <v>0</v>
      </c>
      <c r="K43" s="27"/>
      <c r="L43" s="27"/>
      <c r="M43" s="27"/>
      <c r="O43" s="46" t="s">
        <v>48</v>
      </c>
      <c r="P43" s="8">
        <v>0</v>
      </c>
      <c r="Q43" s="8">
        <v>0</v>
      </c>
      <c r="R43" s="8">
        <v>0</v>
      </c>
      <c r="S43" s="8">
        <v>0</v>
      </c>
      <c r="T43" s="8">
        <v>1</v>
      </c>
      <c r="U43" s="8">
        <v>3</v>
      </c>
      <c r="V43" s="8">
        <v>0</v>
      </c>
      <c r="W43" s="8">
        <v>2</v>
      </c>
      <c r="X43" s="8">
        <v>1</v>
      </c>
    </row>
    <row r="44" spans="1:24" ht="15.75" thickBot="1" x14ac:dyDescent="0.3">
      <c r="A44" s="46" t="s">
        <v>209</v>
      </c>
      <c r="B44" s="8">
        <v>0</v>
      </c>
      <c r="C44" s="8">
        <v>0</v>
      </c>
      <c r="D44" s="8">
        <v>0</v>
      </c>
      <c r="E44" s="8">
        <v>0</v>
      </c>
      <c r="F44" s="8">
        <v>0</v>
      </c>
      <c r="G44" s="8">
        <v>0</v>
      </c>
      <c r="H44" s="8">
        <v>0</v>
      </c>
      <c r="I44" s="8">
        <v>0</v>
      </c>
      <c r="J44" s="8">
        <v>0</v>
      </c>
      <c r="K44" s="27"/>
      <c r="L44" s="27"/>
      <c r="M44" s="27"/>
      <c r="O44" s="46" t="s">
        <v>209</v>
      </c>
      <c r="P44" s="8">
        <v>0</v>
      </c>
      <c r="Q44" s="8">
        <v>0</v>
      </c>
      <c r="R44" s="8">
        <v>0</v>
      </c>
      <c r="S44" s="8">
        <v>0</v>
      </c>
      <c r="T44" s="8">
        <v>1</v>
      </c>
      <c r="U44" s="8">
        <v>0</v>
      </c>
      <c r="V44" s="8">
        <v>0</v>
      </c>
      <c r="W44" s="8">
        <v>0</v>
      </c>
      <c r="X44" s="8">
        <v>0</v>
      </c>
    </row>
    <row r="45" spans="1:24" ht="15.75" thickBot="1" x14ac:dyDescent="0.3">
      <c r="A45" s="46" t="s">
        <v>49</v>
      </c>
      <c r="B45" s="8">
        <v>2</v>
      </c>
      <c r="C45" s="8">
        <v>7</v>
      </c>
      <c r="D45" s="8">
        <v>3</v>
      </c>
      <c r="E45" s="8">
        <v>11</v>
      </c>
      <c r="F45" s="8">
        <v>10</v>
      </c>
      <c r="G45" s="8">
        <v>6</v>
      </c>
      <c r="H45" s="8">
        <v>9</v>
      </c>
      <c r="I45" s="8">
        <v>9</v>
      </c>
      <c r="J45" s="8">
        <v>6</v>
      </c>
      <c r="K45" s="27"/>
      <c r="L45" s="27"/>
      <c r="M45" s="27"/>
      <c r="O45" s="46" t="s">
        <v>49</v>
      </c>
      <c r="P45" s="8">
        <v>1</v>
      </c>
      <c r="Q45" s="8">
        <v>4</v>
      </c>
      <c r="R45" s="8">
        <v>3</v>
      </c>
      <c r="S45" s="8">
        <v>1</v>
      </c>
      <c r="T45" s="8">
        <v>0</v>
      </c>
      <c r="U45" s="8">
        <v>2</v>
      </c>
      <c r="V45" s="8">
        <v>4</v>
      </c>
      <c r="W45" s="8">
        <v>2</v>
      </c>
      <c r="X45" s="8">
        <v>4</v>
      </c>
    </row>
    <row r="46" spans="1:24" ht="15.75" thickBot="1" x14ac:dyDescent="0.3">
      <c r="A46" s="46" t="s">
        <v>223</v>
      </c>
      <c r="B46" s="8">
        <v>0</v>
      </c>
      <c r="C46" s="8">
        <v>0</v>
      </c>
      <c r="D46" s="8">
        <v>0</v>
      </c>
      <c r="E46" s="8">
        <v>0</v>
      </c>
      <c r="F46" s="8">
        <v>0</v>
      </c>
      <c r="G46" s="8">
        <v>0</v>
      </c>
      <c r="H46" s="8">
        <v>0</v>
      </c>
      <c r="I46" s="8">
        <v>0</v>
      </c>
      <c r="J46" s="8">
        <v>0</v>
      </c>
      <c r="K46" s="27"/>
      <c r="L46" s="27"/>
      <c r="M46" s="27"/>
      <c r="O46" s="46" t="s">
        <v>223</v>
      </c>
      <c r="P46" s="8">
        <v>0</v>
      </c>
      <c r="Q46" s="8">
        <v>0</v>
      </c>
      <c r="R46" s="8">
        <v>1</v>
      </c>
      <c r="S46" s="8">
        <v>0</v>
      </c>
      <c r="T46" s="8">
        <v>0</v>
      </c>
      <c r="U46" s="8">
        <v>0</v>
      </c>
      <c r="V46" s="8">
        <v>0</v>
      </c>
      <c r="W46" s="8">
        <v>0</v>
      </c>
      <c r="X46" s="8">
        <v>0</v>
      </c>
    </row>
    <row r="47" spans="1:24" ht="15.75" thickBot="1" x14ac:dyDescent="0.3">
      <c r="A47" s="46" t="s">
        <v>50</v>
      </c>
      <c r="B47" s="8">
        <v>0</v>
      </c>
      <c r="C47" s="8">
        <v>0</v>
      </c>
      <c r="D47" s="8">
        <v>0</v>
      </c>
      <c r="E47" s="8">
        <v>1</v>
      </c>
      <c r="F47" s="8">
        <v>1</v>
      </c>
      <c r="G47" s="8">
        <v>0</v>
      </c>
      <c r="H47" s="8">
        <v>0</v>
      </c>
      <c r="I47" s="8">
        <v>0</v>
      </c>
      <c r="J47" s="8">
        <v>1</v>
      </c>
      <c r="K47" s="27"/>
      <c r="L47" s="27"/>
      <c r="M47" s="27"/>
      <c r="O47" s="46" t="s">
        <v>50</v>
      </c>
      <c r="P47" s="8">
        <v>0</v>
      </c>
      <c r="Q47" s="8">
        <v>0</v>
      </c>
      <c r="R47" s="8">
        <v>0</v>
      </c>
      <c r="S47" s="8">
        <v>0</v>
      </c>
      <c r="T47" s="8">
        <v>0</v>
      </c>
      <c r="U47" s="8">
        <v>0</v>
      </c>
      <c r="V47" s="8">
        <v>0</v>
      </c>
      <c r="W47" s="8">
        <v>0</v>
      </c>
      <c r="X47" s="8">
        <v>0</v>
      </c>
    </row>
    <row r="48" spans="1:24" ht="15.75" thickBot="1" x14ac:dyDescent="0.3">
      <c r="A48" s="46" t="s">
        <v>51</v>
      </c>
      <c r="B48" s="8">
        <v>0</v>
      </c>
      <c r="C48" s="8">
        <v>0</v>
      </c>
      <c r="D48" s="8">
        <v>0</v>
      </c>
      <c r="E48" s="8">
        <v>1</v>
      </c>
      <c r="F48" s="8">
        <v>0</v>
      </c>
      <c r="G48" s="8">
        <v>1</v>
      </c>
      <c r="H48" s="8">
        <v>0</v>
      </c>
      <c r="I48" s="8">
        <v>0</v>
      </c>
      <c r="J48" s="8">
        <v>1</v>
      </c>
      <c r="K48" s="27"/>
      <c r="L48" s="27"/>
      <c r="M48" s="27"/>
      <c r="O48" s="46" t="s">
        <v>51</v>
      </c>
      <c r="P48" s="8">
        <v>0</v>
      </c>
      <c r="Q48" s="8">
        <v>0</v>
      </c>
      <c r="R48" s="8">
        <v>0</v>
      </c>
      <c r="S48" s="8">
        <v>0</v>
      </c>
      <c r="T48" s="8">
        <v>0</v>
      </c>
      <c r="U48" s="8">
        <v>0</v>
      </c>
      <c r="V48" s="8">
        <v>0</v>
      </c>
      <c r="W48" s="8">
        <v>0</v>
      </c>
      <c r="X48" s="8">
        <v>0</v>
      </c>
    </row>
    <row r="49" spans="1:24" ht="15.75" thickBot="1" x14ac:dyDescent="0.3">
      <c r="A49" s="46" t="s">
        <v>52</v>
      </c>
      <c r="B49" s="8">
        <v>0</v>
      </c>
      <c r="C49" s="8">
        <v>0</v>
      </c>
      <c r="D49" s="8">
        <v>0</v>
      </c>
      <c r="E49" s="8">
        <v>0</v>
      </c>
      <c r="F49" s="8">
        <v>0</v>
      </c>
      <c r="G49" s="8">
        <v>0</v>
      </c>
      <c r="H49" s="8">
        <v>0</v>
      </c>
      <c r="I49" s="8">
        <v>0</v>
      </c>
      <c r="J49" s="8">
        <v>0</v>
      </c>
      <c r="K49" s="27"/>
      <c r="L49" s="27"/>
      <c r="M49" s="27"/>
      <c r="O49" s="46" t="s">
        <v>52</v>
      </c>
      <c r="P49" s="8">
        <v>0</v>
      </c>
      <c r="Q49" s="8">
        <v>0</v>
      </c>
      <c r="R49" s="8">
        <v>0</v>
      </c>
      <c r="S49" s="8">
        <v>0</v>
      </c>
      <c r="T49" s="8">
        <v>0</v>
      </c>
      <c r="U49" s="8">
        <v>0</v>
      </c>
      <c r="V49" s="8">
        <v>0</v>
      </c>
      <c r="W49" s="8">
        <v>0</v>
      </c>
      <c r="X49" s="8">
        <v>0</v>
      </c>
    </row>
    <row r="50" spans="1:24" ht="15.75" thickBot="1" x14ac:dyDescent="0.3">
      <c r="A50" s="46" t="s">
        <v>224</v>
      </c>
      <c r="B50" s="8">
        <v>0</v>
      </c>
      <c r="C50" s="8">
        <v>0</v>
      </c>
      <c r="D50" s="8">
        <v>1</v>
      </c>
      <c r="E50" s="8">
        <v>0</v>
      </c>
      <c r="F50" s="8">
        <v>0</v>
      </c>
      <c r="G50" s="8">
        <v>0</v>
      </c>
      <c r="H50" s="8">
        <v>0</v>
      </c>
      <c r="I50" s="8">
        <v>0</v>
      </c>
      <c r="J50" s="8">
        <v>0</v>
      </c>
      <c r="K50" s="27"/>
      <c r="L50" s="27"/>
      <c r="M50" s="27"/>
      <c r="O50" s="46" t="s">
        <v>224</v>
      </c>
      <c r="P50" s="8">
        <v>0</v>
      </c>
      <c r="Q50" s="8">
        <v>0</v>
      </c>
      <c r="R50" s="8">
        <v>0</v>
      </c>
      <c r="S50" s="8">
        <v>0</v>
      </c>
      <c r="T50" s="8">
        <v>0</v>
      </c>
      <c r="U50" s="8">
        <v>0</v>
      </c>
      <c r="V50" s="8">
        <v>0</v>
      </c>
      <c r="W50" s="8">
        <v>0</v>
      </c>
      <c r="X50" s="8">
        <v>0</v>
      </c>
    </row>
    <row r="51" spans="1:24" ht="15.75" thickBot="1" x14ac:dyDescent="0.3">
      <c r="A51" s="46" t="s">
        <v>53</v>
      </c>
      <c r="B51" s="8">
        <v>0</v>
      </c>
      <c r="C51" s="8">
        <v>0</v>
      </c>
      <c r="D51" s="8">
        <v>0</v>
      </c>
      <c r="E51" s="8">
        <v>0</v>
      </c>
      <c r="F51" s="8">
        <v>0</v>
      </c>
      <c r="G51" s="8">
        <v>0</v>
      </c>
      <c r="H51" s="8">
        <v>1</v>
      </c>
      <c r="I51" s="8">
        <v>0</v>
      </c>
      <c r="J51" s="8">
        <v>0</v>
      </c>
      <c r="K51" s="27"/>
      <c r="L51" s="27"/>
      <c r="M51" s="27"/>
      <c r="O51" s="46" t="s">
        <v>53</v>
      </c>
      <c r="P51" s="8">
        <v>0</v>
      </c>
      <c r="Q51" s="8">
        <v>0</v>
      </c>
      <c r="R51" s="8">
        <v>0</v>
      </c>
      <c r="S51" s="8">
        <v>0</v>
      </c>
      <c r="T51" s="8">
        <v>0</v>
      </c>
      <c r="U51" s="8">
        <v>0</v>
      </c>
      <c r="V51" s="8">
        <v>0</v>
      </c>
      <c r="W51" s="8">
        <v>0</v>
      </c>
      <c r="X51" s="8">
        <v>0</v>
      </c>
    </row>
    <row r="52" spans="1:24" ht="15.75" thickBot="1" x14ac:dyDescent="0.3">
      <c r="A52" s="46" t="s">
        <v>210</v>
      </c>
      <c r="B52" s="8">
        <v>0</v>
      </c>
      <c r="C52" s="8">
        <v>0</v>
      </c>
      <c r="D52" s="8">
        <v>0</v>
      </c>
      <c r="E52" s="8">
        <v>0</v>
      </c>
      <c r="F52" s="8">
        <v>1</v>
      </c>
      <c r="G52" s="8">
        <v>1</v>
      </c>
      <c r="H52" s="8">
        <v>0</v>
      </c>
      <c r="I52" s="8">
        <v>0</v>
      </c>
      <c r="J52" s="8">
        <v>0</v>
      </c>
      <c r="K52" s="27"/>
      <c r="L52" s="27"/>
      <c r="M52" s="27"/>
      <c r="O52" s="46" t="s">
        <v>210</v>
      </c>
      <c r="P52" s="8">
        <v>0</v>
      </c>
      <c r="Q52" s="8">
        <v>0</v>
      </c>
      <c r="R52" s="8">
        <v>0</v>
      </c>
      <c r="S52" s="8">
        <v>0</v>
      </c>
      <c r="T52" s="8">
        <v>0</v>
      </c>
      <c r="U52" s="8">
        <v>0</v>
      </c>
      <c r="V52" s="8">
        <v>0</v>
      </c>
      <c r="W52" s="8">
        <v>0</v>
      </c>
      <c r="X52" s="8">
        <v>0</v>
      </c>
    </row>
    <row r="53" spans="1:24" ht="15.75" thickBot="1" x14ac:dyDescent="0.3">
      <c r="A53" s="46" t="s">
        <v>211</v>
      </c>
      <c r="B53" s="8">
        <v>0</v>
      </c>
      <c r="C53" s="8">
        <v>0</v>
      </c>
      <c r="D53" s="8">
        <v>0</v>
      </c>
      <c r="E53" s="8">
        <v>0</v>
      </c>
      <c r="F53" s="8">
        <v>0</v>
      </c>
      <c r="G53" s="8">
        <v>0</v>
      </c>
      <c r="H53" s="8">
        <v>0</v>
      </c>
      <c r="I53" s="8">
        <v>0</v>
      </c>
      <c r="J53" s="8">
        <v>0</v>
      </c>
      <c r="K53" s="27"/>
      <c r="L53" s="27"/>
      <c r="M53" s="27"/>
      <c r="O53" s="46" t="s">
        <v>211</v>
      </c>
      <c r="P53" s="8">
        <v>0</v>
      </c>
      <c r="Q53" s="8">
        <v>0</v>
      </c>
      <c r="R53" s="8">
        <v>0</v>
      </c>
      <c r="S53" s="8">
        <v>0</v>
      </c>
      <c r="T53" s="8">
        <v>0</v>
      </c>
      <c r="U53" s="8">
        <v>1</v>
      </c>
      <c r="V53" s="8">
        <v>0</v>
      </c>
      <c r="W53" s="8">
        <v>0</v>
      </c>
      <c r="X53" s="8">
        <v>0</v>
      </c>
    </row>
    <row r="54" spans="1:24" ht="15.75" thickBot="1" x14ac:dyDescent="0.3">
      <c r="A54" s="46" t="s">
        <v>54</v>
      </c>
      <c r="B54" s="8">
        <v>10</v>
      </c>
      <c r="C54" s="8">
        <v>8</v>
      </c>
      <c r="D54" s="8">
        <v>12</v>
      </c>
      <c r="E54" s="8">
        <v>9</v>
      </c>
      <c r="F54" s="8">
        <v>4</v>
      </c>
      <c r="G54" s="8">
        <v>5</v>
      </c>
      <c r="H54" s="8">
        <v>8</v>
      </c>
      <c r="I54" s="8">
        <v>7</v>
      </c>
      <c r="J54" s="8">
        <v>10</v>
      </c>
      <c r="K54" s="27"/>
      <c r="L54" s="27"/>
      <c r="M54" s="27"/>
      <c r="O54" s="46" t="s">
        <v>54</v>
      </c>
      <c r="P54" s="8">
        <v>5</v>
      </c>
      <c r="Q54" s="8">
        <v>5</v>
      </c>
      <c r="R54" s="8">
        <v>5</v>
      </c>
      <c r="S54" s="8">
        <v>3</v>
      </c>
      <c r="T54" s="8">
        <v>3</v>
      </c>
      <c r="U54" s="8">
        <v>4</v>
      </c>
      <c r="V54" s="8">
        <v>6</v>
      </c>
      <c r="W54" s="8">
        <v>7</v>
      </c>
      <c r="X54" s="8">
        <v>7</v>
      </c>
    </row>
    <row r="55" spans="1:24" ht="15.75" thickBot="1" x14ac:dyDescent="0.3">
      <c r="A55" s="46" t="s">
        <v>98</v>
      </c>
      <c r="B55" s="8">
        <v>0</v>
      </c>
      <c r="C55" s="8">
        <v>0</v>
      </c>
      <c r="D55" s="8">
        <v>0</v>
      </c>
      <c r="E55" s="8">
        <v>0</v>
      </c>
      <c r="F55" s="8">
        <v>0</v>
      </c>
      <c r="G55" s="8">
        <v>0</v>
      </c>
      <c r="H55" s="8">
        <v>0</v>
      </c>
      <c r="I55" s="8">
        <v>0</v>
      </c>
      <c r="J55" s="8">
        <v>0</v>
      </c>
      <c r="K55" s="27"/>
      <c r="L55" s="27"/>
      <c r="M55" s="27"/>
      <c r="O55" s="46" t="s">
        <v>98</v>
      </c>
      <c r="P55" s="8">
        <v>0</v>
      </c>
      <c r="Q55" s="8">
        <v>0</v>
      </c>
      <c r="R55" s="8">
        <v>0</v>
      </c>
      <c r="S55" s="8">
        <v>0</v>
      </c>
      <c r="T55" s="8">
        <v>0</v>
      </c>
      <c r="U55" s="8">
        <v>0</v>
      </c>
      <c r="V55" s="8">
        <v>0</v>
      </c>
      <c r="W55" s="8">
        <v>0</v>
      </c>
      <c r="X55" s="8">
        <v>0</v>
      </c>
    </row>
    <row r="56" spans="1:24" ht="15.75" thickBot="1" x14ac:dyDescent="0.3">
      <c r="A56" s="46" t="s">
        <v>55</v>
      </c>
      <c r="B56" s="8">
        <v>0</v>
      </c>
      <c r="C56" s="8">
        <v>0</v>
      </c>
      <c r="D56" s="8">
        <v>0</v>
      </c>
      <c r="E56" s="8">
        <v>0</v>
      </c>
      <c r="F56" s="8">
        <v>0</v>
      </c>
      <c r="G56" s="8">
        <v>0</v>
      </c>
      <c r="H56" s="8">
        <v>0</v>
      </c>
      <c r="I56" s="8">
        <v>0</v>
      </c>
      <c r="J56" s="8">
        <v>0</v>
      </c>
      <c r="K56" s="27"/>
      <c r="L56" s="27"/>
      <c r="M56" s="27"/>
      <c r="O56" s="46" t="s">
        <v>55</v>
      </c>
      <c r="P56" s="8">
        <v>0</v>
      </c>
      <c r="Q56" s="8">
        <v>0</v>
      </c>
      <c r="R56" s="8">
        <v>0</v>
      </c>
      <c r="S56" s="8">
        <v>1</v>
      </c>
      <c r="T56" s="8">
        <v>0</v>
      </c>
      <c r="U56" s="8">
        <v>0</v>
      </c>
      <c r="V56" s="8">
        <v>0</v>
      </c>
      <c r="W56" s="8">
        <v>0</v>
      </c>
      <c r="X56" s="8">
        <v>1</v>
      </c>
    </row>
    <row r="57" spans="1:24" ht="15.75" thickBot="1" x14ac:dyDescent="0.3">
      <c r="A57" s="46" t="s">
        <v>56</v>
      </c>
      <c r="B57" s="8">
        <v>0</v>
      </c>
      <c r="C57" s="8">
        <v>0</v>
      </c>
      <c r="D57" s="8">
        <v>0</v>
      </c>
      <c r="E57" s="8">
        <v>0</v>
      </c>
      <c r="F57" s="8">
        <v>0</v>
      </c>
      <c r="G57" s="8">
        <v>0</v>
      </c>
      <c r="H57" s="8">
        <v>1</v>
      </c>
      <c r="I57" s="8">
        <v>0</v>
      </c>
      <c r="J57" s="8">
        <v>0</v>
      </c>
      <c r="K57" s="27"/>
      <c r="L57" s="27"/>
      <c r="M57" s="27"/>
      <c r="O57" s="46" t="s">
        <v>56</v>
      </c>
      <c r="P57" s="8">
        <v>0</v>
      </c>
      <c r="Q57" s="8">
        <v>0</v>
      </c>
      <c r="R57" s="8">
        <v>0</v>
      </c>
      <c r="S57" s="8">
        <v>0</v>
      </c>
      <c r="T57" s="8">
        <v>0</v>
      </c>
      <c r="U57" s="8">
        <v>0</v>
      </c>
      <c r="V57" s="8">
        <v>0</v>
      </c>
      <c r="W57" s="8">
        <v>0</v>
      </c>
      <c r="X57" s="8">
        <v>0</v>
      </c>
    </row>
    <row r="58" spans="1:24" ht="15.75" thickBot="1" x14ac:dyDescent="0.3">
      <c r="A58" s="46" t="s">
        <v>57</v>
      </c>
      <c r="B58" s="8">
        <v>0</v>
      </c>
      <c r="C58" s="8">
        <v>0</v>
      </c>
      <c r="D58" s="8">
        <v>1</v>
      </c>
      <c r="E58" s="8">
        <v>0</v>
      </c>
      <c r="F58" s="8">
        <v>0</v>
      </c>
      <c r="G58" s="8">
        <v>0</v>
      </c>
      <c r="H58" s="8">
        <v>0</v>
      </c>
      <c r="I58" s="8">
        <v>0</v>
      </c>
      <c r="J58" s="8">
        <v>0</v>
      </c>
      <c r="K58" s="27"/>
      <c r="L58" s="27"/>
      <c r="M58" s="27"/>
      <c r="O58" s="46" t="s">
        <v>57</v>
      </c>
      <c r="P58" s="8">
        <v>1</v>
      </c>
      <c r="Q58" s="8">
        <v>1</v>
      </c>
      <c r="R58" s="8">
        <v>2</v>
      </c>
      <c r="S58" s="8">
        <v>0</v>
      </c>
      <c r="T58" s="8">
        <v>0</v>
      </c>
      <c r="U58" s="8">
        <v>0</v>
      </c>
      <c r="V58" s="8">
        <v>2</v>
      </c>
      <c r="W58" s="8">
        <v>0</v>
      </c>
      <c r="X58" s="8">
        <v>0</v>
      </c>
    </row>
    <row r="59" spans="1:24" ht="15.75" thickBot="1" x14ac:dyDescent="0.3">
      <c r="A59" s="46" t="s">
        <v>212</v>
      </c>
      <c r="B59" s="8">
        <v>0</v>
      </c>
      <c r="C59" s="8">
        <v>1</v>
      </c>
      <c r="D59" s="8">
        <v>0</v>
      </c>
      <c r="E59" s="8">
        <v>0</v>
      </c>
      <c r="F59" s="8">
        <v>1</v>
      </c>
      <c r="G59" s="8">
        <v>0</v>
      </c>
      <c r="H59" s="8">
        <v>0</v>
      </c>
      <c r="I59" s="8">
        <v>0</v>
      </c>
      <c r="J59" s="8">
        <v>0</v>
      </c>
      <c r="K59" s="27"/>
      <c r="L59" s="27"/>
      <c r="M59" s="27"/>
      <c r="O59" s="46" t="s">
        <v>212</v>
      </c>
      <c r="P59" s="8">
        <v>1</v>
      </c>
      <c r="Q59" s="8">
        <v>0</v>
      </c>
      <c r="R59" s="8">
        <v>0</v>
      </c>
      <c r="S59" s="8">
        <v>0</v>
      </c>
      <c r="T59" s="8">
        <v>0</v>
      </c>
      <c r="U59" s="8">
        <v>0</v>
      </c>
      <c r="V59" s="8">
        <v>0</v>
      </c>
      <c r="W59" s="8">
        <v>0</v>
      </c>
      <c r="X59" s="8">
        <v>0</v>
      </c>
    </row>
    <row r="60" spans="1:24" ht="15.75" thickBot="1" x14ac:dyDescent="0.3">
      <c r="A60" s="46" t="s">
        <v>248</v>
      </c>
      <c r="B60" s="8">
        <v>0</v>
      </c>
      <c r="C60" s="8">
        <v>0</v>
      </c>
      <c r="D60" s="8">
        <v>0</v>
      </c>
      <c r="E60" s="8">
        <v>0</v>
      </c>
      <c r="F60" s="8">
        <v>0</v>
      </c>
      <c r="G60" s="8">
        <v>0</v>
      </c>
      <c r="H60" s="8">
        <v>0</v>
      </c>
      <c r="I60" s="8">
        <v>0</v>
      </c>
      <c r="J60" s="8">
        <v>0</v>
      </c>
      <c r="K60" s="27"/>
      <c r="L60" s="27"/>
      <c r="M60" s="27"/>
      <c r="O60" s="46" t="s">
        <v>248</v>
      </c>
      <c r="P60" s="8">
        <v>0</v>
      </c>
      <c r="Q60" s="8">
        <v>0</v>
      </c>
      <c r="R60" s="8">
        <v>0</v>
      </c>
      <c r="S60" s="8">
        <v>0</v>
      </c>
      <c r="T60" s="8">
        <v>0</v>
      </c>
      <c r="U60" s="8">
        <v>0</v>
      </c>
      <c r="V60" s="8">
        <v>0</v>
      </c>
      <c r="W60" s="8">
        <v>0</v>
      </c>
      <c r="X60" s="8">
        <v>0</v>
      </c>
    </row>
    <row r="61" spans="1:24" ht="15.75" thickBot="1" x14ac:dyDescent="0.3">
      <c r="A61" s="46" t="s">
        <v>213</v>
      </c>
      <c r="B61" s="8">
        <v>1</v>
      </c>
      <c r="C61" s="8">
        <v>0</v>
      </c>
      <c r="D61" s="8">
        <v>0</v>
      </c>
      <c r="E61" s="8">
        <v>0</v>
      </c>
      <c r="F61" s="8">
        <v>0</v>
      </c>
      <c r="G61" s="8">
        <v>0</v>
      </c>
      <c r="H61" s="8">
        <v>0</v>
      </c>
      <c r="I61" s="8">
        <v>0</v>
      </c>
      <c r="J61" s="8">
        <v>0</v>
      </c>
      <c r="K61" s="27"/>
      <c r="L61" s="27"/>
      <c r="M61" s="27"/>
      <c r="O61" s="46" t="s">
        <v>213</v>
      </c>
      <c r="P61" s="8">
        <v>0</v>
      </c>
      <c r="Q61" s="8">
        <v>0</v>
      </c>
      <c r="R61" s="8">
        <v>0</v>
      </c>
      <c r="S61" s="8">
        <v>0</v>
      </c>
      <c r="T61" s="8">
        <v>0</v>
      </c>
      <c r="U61" s="8">
        <v>0</v>
      </c>
      <c r="V61" s="8">
        <v>0</v>
      </c>
      <c r="W61" s="8">
        <v>0</v>
      </c>
      <c r="X61" s="8">
        <v>0</v>
      </c>
    </row>
    <row r="62" spans="1:24" ht="15.75" thickBot="1" x14ac:dyDescent="0.3">
      <c r="A62" s="46" t="s">
        <v>59</v>
      </c>
      <c r="B62" s="8">
        <f>SUM(B7:B61)</f>
        <v>164</v>
      </c>
      <c r="C62" s="8">
        <f t="shared" ref="C62:J62" si="4">SUM(C7:C61)</f>
        <v>173</v>
      </c>
      <c r="D62" s="8">
        <f t="shared" si="4"/>
        <v>162</v>
      </c>
      <c r="E62" s="8">
        <f t="shared" si="4"/>
        <v>180</v>
      </c>
      <c r="F62" s="8">
        <f t="shared" si="4"/>
        <v>212</v>
      </c>
      <c r="G62" s="8">
        <f t="shared" si="4"/>
        <v>178</v>
      </c>
      <c r="H62" s="8">
        <f t="shared" si="4"/>
        <v>182</v>
      </c>
      <c r="I62" s="8">
        <f t="shared" si="4"/>
        <v>145</v>
      </c>
      <c r="J62" s="8">
        <f t="shared" si="4"/>
        <v>148</v>
      </c>
      <c r="K62" s="27"/>
      <c r="L62" s="27"/>
      <c r="M62" s="27"/>
      <c r="O62" s="46" t="s">
        <v>59</v>
      </c>
      <c r="P62" s="8">
        <f>SUM(P7:P61)</f>
        <v>178</v>
      </c>
      <c r="Q62" s="8">
        <f t="shared" ref="Q62" si="5">SUM(Q7:Q61)</f>
        <v>152</v>
      </c>
      <c r="R62" s="8">
        <f t="shared" ref="R62" si="6">SUM(R7:R61)</f>
        <v>155</v>
      </c>
      <c r="S62" s="8">
        <f t="shared" ref="S62" si="7">SUM(S7:S61)</f>
        <v>138</v>
      </c>
      <c r="T62" s="8">
        <f t="shared" ref="T62" si="8">SUM(T7:T61)</f>
        <v>143</v>
      </c>
      <c r="U62" s="8">
        <f t="shared" ref="U62" si="9">SUM(U7:U61)</f>
        <v>154</v>
      </c>
      <c r="V62" s="8">
        <f t="shared" ref="V62" si="10">SUM(V7:V61)</f>
        <v>122</v>
      </c>
      <c r="W62" s="8">
        <f t="shared" ref="W62" si="11">SUM(W7:W61)</f>
        <v>155</v>
      </c>
      <c r="X62" s="8">
        <f t="shared" ref="X62" si="12">SUM(X7:X61)</f>
        <v>125</v>
      </c>
    </row>
  </sheetData>
  <mergeCells count="4">
    <mergeCell ref="A4:J4"/>
    <mergeCell ref="O4:X4"/>
    <mergeCell ref="A1:F1"/>
    <mergeCell ref="A2:F2"/>
  </mergeCells>
  <hyperlinks>
    <hyperlink ref="G1" location="'Table of Contents'!A1" display="ToC"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21"/>
  <sheetViews>
    <sheetView workbookViewId="0">
      <selection activeCell="A20" sqref="A20"/>
    </sheetView>
  </sheetViews>
  <sheetFormatPr defaultRowHeight="15" x14ac:dyDescent="0.25"/>
  <cols>
    <col min="1" max="1" width="12.140625" bestFit="1" customWidth="1"/>
  </cols>
  <sheetData>
    <row r="1" spans="1:21" ht="21" x14ac:dyDescent="0.35">
      <c r="A1" s="120" t="s">
        <v>333</v>
      </c>
      <c r="B1" s="120"/>
      <c r="C1" s="120"/>
      <c r="D1" s="120"/>
      <c r="E1" s="120"/>
      <c r="F1" s="120"/>
      <c r="G1" s="86" t="s">
        <v>433</v>
      </c>
    </row>
    <row r="2" spans="1:21" ht="21" x14ac:dyDescent="0.35">
      <c r="A2" s="45" t="s">
        <v>338</v>
      </c>
      <c r="B2" s="45"/>
      <c r="C2" s="45"/>
      <c r="D2" s="45"/>
      <c r="E2" s="45"/>
      <c r="F2" s="45"/>
    </row>
    <row r="3" spans="1:21" ht="15.75" thickBot="1" x14ac:dyDescent="0.3"/>
    <row r="4" spans="1:21" ht="15.75" thickBot="1" x14ac:dyDescent="0.3">
      <c r="A4" s="134" t="s">
        <v>339</v>
      </c>
      <c r="B4" s="135"/>
      <c r="C4" s="135"/>
      <c r="D4" s="135"/>
      <c r="E4" s="135"/>
      <c r="F4" s="135"/>
      <c r="G4" s="135"/>
      <c r="H4" s="135"/>
      <c r="I4" s="135"/>
      <c r="J4" s="135"/>
      <c r="K4" s="135"/>
      <c r="L4" s="135"/>
      <c r="M4" s="135"/>
      <c r="N4" s="135"/>
      <c r="O4" s="135"/>
      <c r="P4" s="135"/>
      <c r="Q4" s="135"/>
      <c r="R4" s="135"/>
      <c r="S4" s="135"/>
      <c r="T4" s="135"/>
      <c r="U4" s="136"/>
    </row>
    <row r="5" spans="1:21" ht="15.75" thickBot="1" x14ac:dyDescent="0.3">
      <c r="A5" s="137"/>
      <c r="B5" s="137">
        <v>2013</v>
      </c>
      <c r="C5" s="137"/>
      <c r="D5" s="137">
        <v>2014</v>
      </c>
      <c r="E5" s="137"/>
      <c r="F5" s="137">
        <v>2015</v>
      </c>
      <c r="G5" s="137"/>
      <c r="H5" s="137">
        <v>2016</v>
      </c>
      <c r="I5" s="137"/>
      <c r="J5" s="137">
        <v>2017</v>
      </c>
      <c r="K5" s="137"/>
      <c r="L5" s="137">
        <v>2018</v>
      </c>
      <c r="M5" s="137"/>
      <c r="N5" s="137">
        <v>2019</v>
      </c>
      <c r="O5" s="137"/>
      <c r="P5" s="137">
        <v>2020</v>
      </c>
      <c r="Q5" s="137"/>
      <c r="R5" s="137">
        <v>2021</v>
      </c>
      <c r="S5" s="138"/>
      <c r="T5" s="137"/>
      <c r="U5" s="138"/>
    </row>
    <row r="6" spans="1:21" ht="15.75" thickBot="1" x14ac:dyDescent="0.3">
      <c r="A6" s="137"/>
      <c r="B6" s="48" t="s">
        <v>4</v>
      </c>
      <c r="C6" s="49" t="s">
        <v>5</v>
      </c>
      <c r="D6" s="48" t="s">
        <v>4</v>
      </c>
      <c r="E6" s="49" t="s">
        <v>5</v>
      </c>
      <c r="F6" s="48" t="s">
        <v>4</v>
      </c>
      <c r="G6" s="49" t="s">
        <v>5</v>
      </c>
      <c r="H6" s="48" t="s">
        <v>4</v>
      </c>
      <c r="I6" s="49" t="s">
        <v>5</v>
      </c>
      <c r="J6" s="48" t="s">
        <v>4</v>
      </c>
      <c r="K6" s="49" t="s">
        <v>5</v>
      </c>
      <c r="L6" s="48" t="s">
        <v>4</v>
      </c>
      <c r="M6" s="49" t="s">
        <v>5</v>
      </c>
      <c r="N6" s="48" t="s">
        <v>4</v>
      </c>
      <c r="O6" s="49" t="s">
        <v>5</v>
      </c>
      <c r="P6" s="48" t="s">
        <v>4</v>
      </c>
      <c r="Q6" s="49" t="s">
        <v>5</v>
      </c>
      <c r="R6" s="48" t="s">
        <v>4</v>
      </c>
      <c r="S6" s="49" t="s">
        <v>5</v>
      </c>
      <c r="T6" s="48" t="s">
        <v>4</v>
      </c>
      <c r="U6" s="49" t="s">
        <v>5</v>
      </c>
    </row>
    <row r="7" spans="1:21" ht="15.75" thickBot="1" x14ac:dyDescent="0.3">
      <c r="A7" s="46" t="s">
        <v>60</v>
      </c>
      <c r="B7" s="8">
        <v>1248</v>
      </c>
      <c r="C7" s="35">
        <f t="shared" ref="C7" si="0">B7/B$9</f>
        <v>0.5476086002632734</v>
      </c>
      <c r="D7" s="8">
        <v>1224</v>
      </c>
      <c r="E7" s="35">
        <f t="shared" ref="E7" si="1">D7/D$9</f>
        <v>0.556869881710646</v>
      </c>
      <c r="F7" s="8">
        <v>1121</v>
      </c>
      <c r="G7" s="35">
        <f t="shared" ref="G7" si="2">F7/F$9</f>
        <v>0.55221674876847293</v>
      </c>
      <c r="H7" s="8">
        <v>1114</v>
      </c>
      <c r="I7" s="35">
        <f t="shared" ref="I7" si="3">H7/H$9</f>
        <v>0.6064235166031573</v>
      </c>
      <c r="J7" s="8">
        <v>1124</v>
      </c>
      <c r="K7" s="35">
        <f t="shared" ref="K7" si="4">J7/J$9</f>
        <v>0.64082098061573545</v>
      </c>
      <c r="L7" s="8">
        <v>1080</v>
      </c>
      <c r="M7" s="35">
        <f t="shared" ref="M7" si="5">L7/L$9</f>
        <v>0.60776589758019128</v>
      </c>
      <c r="N7" s="8">
        <v>1013</v>
      </c>
      <c r="O7" s="35">
        <f t="shared" ref="O7" si="6">N7/N$9</f>
        <v>0.64687100893997451</v>
      </c>
      <c r="P7" s="8">
        <v>1196</v>
      </c>
      <c r="Q7" s="35">
        <f t="shared" ref="Q7:Q8" si="7">P7/P$9</f>
        <v>0.7873601053324556</v>
      </c>
      <c r="R7" s="8">
        <v>1199</v>
      </c>
      <c r="S7" s="35">
        <f>R7/R$9</f>
        <v>0.86821144098479364</v>
      </c>
      <c r="T7" s="8"/>
      <c r="U7" s="8"/>
    </row>
    <row r="8" spans="1:21" ht="15.75" thickBot="1" x14ac:dyDescent="0.3">
      <c r="A8" s="46" t="s">
        <v>61</v>
      </c>
      <c r="B8" s="8">
        <v>1031</v>
      </c>
      <c r="C8" s="35">
        <f t="shared" ref="C8" si="8">B8/B$9</f>
        <v>0.45239139973672665</v>
      </c>
      <c r="D8" s="8">
        <v>974</v>
      </c>
      <c r="E8" s="35">
        <f t="shared" ref="E8" si="9">D8/D$9</f>
        <v>0.44313011828935395</v>
      </c>
      <c r="F8" s="8">
        <v>909</v>
      </c>
      <c r="G8" s="35">
        <f t="shared" ref="G8" si="10">F8/F$9</f>
        <v>0.44778325123152707</v>
      </c>
      <c r="H8" s="8">
        <v>723</v>
      </c>
      <c r="I8" s="35">
        <f t="shared" ref="I8" si="11">H8/H$9</f>
        <v>0.3935764833968427</v>
      </c>
      <c r="J8" s="8">
        <v>630</v>
      </c>
      <c r="K8" s="35">
        <f t="shared" ref="K8" si="12">J8/J$9</f>
        <v>0.35917901938426455</v>
      </c>
      <c r="L8" s="8">
        <v>697</v>
      </c>
      <c r="M8" s="35">
        <f t="shared" ref="M8" si="13">L8/L$9</f>
        <v>0.39223410241980866</v>
      </c>
      <c r="N8" s="8">
        <v>553</v>
      </c>
      <c r="O8" s="35">
        <f t="shared" ref="O8" si="14">N8/N$9</f>
        <v>0.35312899106002554</v>
      </c>
      <c r="P8" s="8">
        <v>323</v>
      </c>
      <c r="Q8" s="35">
        <f t="shared" si="7"/>
        <v>0.21263989466754443</v>
      </c>
      <c r="R8" s="8">
        <v>182</v>
      </c>
      <c r="S8" s="35">
        <f>R8/R$9</f>
        <v>0.13178855901520636</v>
      </c>
      <c r="T8" s="8"/>
      <c r="U8" s="8"/>
    </row>
    <row r="9" spans="1:21" ht="15.75" thickBot="1" x14ac:dyDescent="0.3">
      <c r="A9" s="46" t="s">
        <v>59</v>
      </c>
      <c r="B9" s="8">
        <f t="shared" ref="B9" si="15">SUM(B7:B8)</f>
        <v>2279</v>
      </c>
      <c r="C9" s="8"/>
      <c r="D9" s="8">
        <f t="shared" ref="D9" si="16">SUM(D7:D8)</f>
        <v>2198</v>
      </c>
      <c r="E9" s="8"/>
      <c r="F9" s="8">
        <f t="shared" ref="F9" si="17">SUM(F7:F8)</f>
        <v>2030</v>
      </c>
      <c r="G9" s="8"/>
      <c r="H9" s="8">
        <f t="shared" ref="H9" si="18">SUM(H7:H8)</f>
        <v>1837</v>
      </c>
      <c r="I9" s="8"/>
      <c r="J9" s="8">
        <f t="shared" ref="J9" si="19">SUM(J7:J8)</f>
        <v>1754</v>
      </c>
      <c r="K9" s="8"/>
      <c r="L9" s="8">
        <f t="shared" ref="L9" si="20">SUM(L7:L8)</f>
        <v>1777</v>
      </c>
      <c r="M9" s="8"/>
      <c r="N9" s="8">
        <f t="shared" ref="N9" si="21">SUM(N7:N8)</f>
        <v>1566</v>
      </c>
      <c r="O9" s="8"/>
      <c r="P9" s="8">
        <f t="shared" ref="P9" si="22">SUM(P7:P8)</f>
        <v>1519</v>
      </c>
      <c r="Q9" s="8"/>
      <c r="R9" s="8">
        <f>SUM(R7:R8)</f>
        <v>1381</v>
      </c>
      <c r="S9" s="8"/>
      <c r="T9" s="8"/>
      <c r="U9" s="8"/>
    </row>
    <row r="10" spans="1:21" ht="15.75" thickBot="1" x14ac:dyDescent="0.3"/>
    <row r="11" spans="1:21" ht="15.75" thickBot="1" x14ac:dyDescent="0.3">
      <c r="A11" s="139" t="s">
        <v>62</v>
      </c>
      <c r="B11" s="140"/>
      <c r="C11" s="140"/>
      <c r="D11" s="140"/>
      <c r="E11" s="140"/>
      <c r="F11" s="140"/>
      <c r="G11" s="140"/>
      <c r="H11" s="140"/>
      <c r="I11" s="140"/>
      <c r="J11" s="140"/>
      <c r="K11" s="140"/>
      <c r="L11" s="140"/>
      <c r="M11" s="140"/>
      <c r="N11" s="140"/>
      <c r="O11" s="140"/>
      <c r="P11" s="140"/>
      <c r="Q11" s="140"/>
      <c r="R11" s="140"/>
      <c r="S11" s="140"/>
      <c r="T11" s="140"/>
      <c r="U11" s="141"/>
    </row>
    <row r="12" spans="1:21" ht="15.75" thickBot="1" x14ac:dyDescent="0.3">
      <c r="A12" s="137" t="s">
        <v>63</v>
      </c>
      <c r="B12" s="137">
        <v>2013</v>
      </c>
      <c r="C12" s="137"/>
      <c r="D12" s="137">
        <v>2014</v>
      </c>
      <c r="E12" s="137"/>
      <c r="F12" s="137">
        <v>2015</v>
      </c>
      <c r="G12" s="137"/>
      <c r="H12" s="137">
        <v>2016</v>
      </c>
      <c r="I12" s="137"/>
      <c r="J12" s="137">
        <v>2017</v>
      </c>
      <c r="K12" s="137"/>
      <c r="L12" s="137">
        <v>2018</v>
      </c>
      <c r="M12" s="137"/>
      <c r="N12" s="137">
        <v>2019</v>
      </c>
      <c r="O12" s="137"/>
      <c r="P12" s="137">
        <v>2020</v>
      </c>
      <c r="Q12" s="137"/>
      <c r="R12" s="137">
        <v>2021</v>
      </c>
      <c r="S12" s="138"/>
      <c r="T12" s="137"/>
      <c r="U12" s="138"/>
    </row>
    <row r="13" spans="1:21" ht="15.75" thickBot="1" x14ac:dyDescent="0.3">
      <c r="A13" s="137"/>
      <c r="B13" s="48" t="s">
        <v>4</v>
      </c>
      <c r="C13" s="49" t="s">
        <v>5</v>
      </c>
      <c r="D13" s="48" t="s">
        <v>4</v>
      </c>
      <c r="E13" s="49" t="s">
        <v>5</v>
      </c>
      <c r="F13" s="48" t="s">
        <v>4</v>
      </c>
      <c r="G13" s="49" t="s">
        <v>5</v>
      </c>
      <c r="H13" s="48" t="s">
        <v>4</v>
      </c>
      <c r="I13" s="49" t="s">
        <v>5</v>
      </c>
      <c r="J13" s="48" t="s">
        <v>4</v>
      </c>
      <c r="K13" s="49" t="s">
        <v>5</v>
      </c>
      <c r="L13" s="48" t="s">
        <v>4</v>
      </c>
      <c r="M13" s="49" t="s">
        <v>5</v>
      </c>
      <c r="N13" s="48" t="s">
        <v>4</v>
      </c>
      <c r="O13" s="49" t="s">
        <v>5</v>
      </c>
      <c r="P13" s="48" t="s">
        <v>4</v>
      </c>
      <c r="Q13" s="49" t="s">
        <v>5</v>
      </c>
      <c r="R13" s="48" t="s">
        <v>4</v>
      </c>
      <c r="S13" s="49" t="s">
        <v>5</v>
      </c>
      <c r="T13" s="48" t="s">
        <v>4</v>
      </c>
      <c r="U13" s="49" t="s">
        <v>5</v>
      </c>
    </row>
    <row r="14" spans="1:21" ht="15.75" thickBot="1" x14ac:dyDescent="0.3">
      <c r="A14" s="46" t="s">
        <v>461</v>
      </c>
      <c r="B14" s="8">
        <v>209</v>
      </c>
      <c r="C14" s="35">
        <f>B14/B$18</f>
        <v>0.19086757990867581</v>
      </c>
      <c r="D14" s="8">
        <v>201</v>
      </c>
      <c r="E14" s="35">
        <f>D14/D$18</f>
        <v>0.195906432748538</v>
      </c>
      <c r="F14" s="8">
        <v>183</v>
      </c>
      <c r="G14" s="35">
        <f>F14/F$18</f>
        <v>0.18559837728194725</v>
      </c>
      <c r="H14" s="8">
        <v>192</v>
      </c>
      <c r="I14" s="35">
        <f>H14/H$18</f>
        <v>0.1979381443298969</v>
      </c>
      <c r="J14" s="8">
        <v>230</v>
      </c>
      <c r="K14" s="35">
        <f>J14/J$18</f>
        <v>0.22885572139303484</v>
      </c>
      <c r="L14" s="8">
        <v>191</v>
      </c>
      <c r="M14" s="35">
        <f>L14/L$18</f>
        <v>0.19450101832993891</v>
      </c>
      <c r="N14" s="8">
        <v>180</v>
      </c>
      <c r="O14" s="35">
        <f>N14/N$18</f>
        <v>0.19867549668874171</v>
      </c>
      <c r="P14" s="8">
        <v>155</v>
      </c>
      <c r="Q14" s="35">
        <f>P14/P$18</f>
        <v>0.17089305402425578</v>
      </c>
      <c r="R14" s="8">
        <v>152</v>
      </c>
      <c r="S14" s="35">
        <f>R14/R$18</f>
        <v>0.18650306748466258</v>
      </c>
      <c r="T14" s="8"/>
      <c r="U14" s="8"/>
    </row>
    <row r="15" spans="1:21" ht="15.75" thickBot="1" x14ac:dyDescent="0.3">
      <c r="A15" s="46" t="s">
        <v>64</v>
      </c>
      <c r="B15" s="8">
        <v>186</v>
      </c>
      <c r="C15" s="35">
        <f>B15/B$18</f>
        <v>0.16986301369863013</v>
      </c>
      <c r="D15" s="8">
        <v>156</v>
      </c>
      <c r="E15" s="35">
        <f>D15/D$18</f>
        <v>0.15204678362573099</v>
      </c>
      <c r="F15" s="8">
        <v>148</v>
      </c>
      <c r="G15" s="35">
        <f>F15/F$18</f>
        <v>0.15010141987829614</v>
      </c>
      <c r="H15" s="8">
        <v>170</v>
      </c>
      <c r="I15" s="35">
        <f>H15/H$18</f>
        <v>0.17525773195876287</v>
      </c>
      <c r="J15" s="8">
        <v>169</v>
      </c>
      <c r="K15" s="35">
        <f>J15/J$18</f>
        <v>0.16815920398009951</v>
      </c>
      <c r="L15" s="8">
        <v>181</v>
      </c>
      <c r="M15" s="35">
        <f>L15/L$18</f>
        <v>0.18431771894093688</v>
      </c>
      <c r="N15" s="8">
        <v>155</v>
      </c>
      <c r="O15" s="35">
        <f>N15/N$18</f>
        <v>0.17108167770419427</v>
      </c>
      <c r="P15" s="8">
        <v>151</v>
      </c>
      <c r="Q15" s="35">
        <f>P15/P$18</f>
        <v>0.16648291069459759</v>
      </c>
      <c r="R15" s="8">
        <v>131</v>
      </c>
      <c r="S15" s="35">
        <f>R15/R$18</f>
        <v>0.16073619631901839</v>
      </c>
      <c r="T15" s="8"/>
      <c r="U15" s="8"/>
    </row>
    <row r="16" spans="1:21" ht="15.75" thickBot="1" x14ac:dyDescent="0.3">
      <c r="A16" s="46" t="s">
        <v>65</v>
      </c>
      <c r="B16" s="8">
        <v>261</v>
      </c>
      <c r="C16" s="35">
        <f>B16/B$18</f>
        <v>0.23835616438356164</v>
      </c>
      <c r="D16" s="8">
        <v>268</v>
      </c>
      <c r="E16" s="35">
        <f>D16/D$18</f>
        <v>0.26120857699805067</v>
      </c>
      <c r="F16" s="8">
        <v>243</v>
      </c>
      <c r="G16" s="35">
        <f>F16/F$18</f>
        <v>0.24645030425963488</v>
      </c>
      <c r="H16" s="8">
        <v>236</v>
      </c>
      <c r="I16" s="35">
        <f>H16/H$18</f>
        <v>0.24329896907216494</v>
      </c>
      <c r="J16" s="8">
        <v>235</v>
      </c>
      <c r="K16" s="35">
        <f>J16/J$18</f>
        <v>0.23383084577114427</v>
      </c>
      <c r="L16" s="8">
        <v>223</v>
      </c>
      <c r="M16" s="35">
        <f>L16/L$18</f>
        <v>0.22708757637474541</v>
      </c>
      <c r="N16" s="8">
        <v>225</v>
      </c>
      <c r="O16" s="35">
        <f>N16/N$18</f>
        <v>0.24834437086092714</v>
      </c>
      <c r="P16" s="8">
        <v>219</v>
      </c>
      <c r="Q16" s="35">
        <f>P16/P$18</f>
        <v>0.2414553472987872</v>
      </c>
      <c r="R16" s="8">
        <v>206</v>
      </c>
      <c r="S16" s="35">
        <f>R16/R$18</f>
        <v>0.252760736196319</v>
      </c>
      <c r="T16" s="8"/>
      <c r="U16" s="8"/>
    </row>
    <row r="17" spans="1:21" ht="15.75" thickBot="1" x14ac:dyDescent="0.3">
      <c r="A17" s="46" t="s">
        <v>66</v>
      </c>
      <c r="B17" s="8">
        <v>439</v>
      </c>
      <c r="C17" s="35">
        <f>B17/B$18</f>
        <v>0.40091324200913242</v>
      </c>
      <c r="D17" s="8">
        <v>401</v>
      </c>
      <c r="E17" s="35">
        <f>D17/D$18</f>
        <v>0.39083820662768032</v>
      </c>
      <c r="F17" s="8">
        <v>412</v>
      </c>
      <c r="G17" s="35">
        <f>F17/F$18</f>
        <v>0.41784989858012173</v>
      </c>
      <c r="H17" s="8">
        <v>372</v>
      </c>
      <c r="I17" s="35">
        <f>H17/H$18</f>
        <v>0.38350515463917528</v>
      </c>
      <c r="J17" s="8">
        <v>371</v>
      </c>
      <c r="K17" s="35">
        <f>J17/J$18</f>
        <v>0.36915422885572141</v>
      </c>
      <c r="L17" s="8">
        <v>387</v>
      </c>
      <c r="M17" s="35">
        <f>L17/L$18</f>
        <v>0.3940936863543788</v>
      </c>
      <c r="N17" s="8">
        <v>346</v>
      </c>
      <c r="O17" s="35">
        <f>N17/N$18</f>
        <v>0.38189845474613687</v>
      </c>
      <c r="P17" s="8">
        <v>382</v>
      </c>
      <c r="Q17" s="35">
        <f>P17/P$18</f>
        <v>0.4211686879823594</v>
      </c>
      <c r="R17" s="8">
        <v>326</v>
      </c>
      <c r="S17" s="35">
        <f>R17/R$18</f>
        <v>0.4</v>
      </c>
      <c r="T17" s="8"/>
      <c r="U17" s="8"/>
    </row>
    <row r="18" spans="1:21" ht="15.75" thickBot="1" x14ac:dyDescent="0.3">
      <c r="A18" s="46" t="s">
        <v>67</v>
      </c>
      <c r="B18" s="8">
        <f>SUM(B14:B17)</f>
        <v>1095</v>
      </c>
      <c r="C18" s="8"/>
      <c r="D18" s="8">
        <f>SUM(D14:D17)</f>
        <v>1026</v>
      </c>
      <c r="E18" s="8"/>
      <c r="F18" s="8">
        <f>SUM(F14:F17)</f>
        <v>986</v>
      </c>
      <c r="G18" s="8"/>
      <c r="H18" s="8">
        <f>SUM(H14:H17)</f>
        <v>970</v>
      </c>
      <c r="I18" s="8"/>
      <c r="J18" s="8">
        <f>SUM(J14:J17)</f>
        <v>1005</v>
      </c>
      <c r="K18" s="8"/>
      <c r="L18" s="8">
        <f>SUM(L14:L17)</f>
        <v>982</v>
      </c>
      <c r="M18" s="8"/>
      <c r="N18" s="8">
        <f>SUM(N14:N17)</f>
        <v>906</v>
      </c>
      <c r="O18" s="8"/>
      <c r="P18" s="8">
        <f>SUM(P14:P17)</f>
        <v>907</v>
      </c>
      <c r="Q18" s="8"/>
      <c r="R18" s="8">
        <f>SUM(R14:R17)</f>
        <v>815</v>
      </c>
      <c r="S18" s="8"/>
      <c r="T18" s="8"/>
      <c r="U18" s="8"/>
    </row>
    <row r="21" spans="1:21" x14ac:dyDescent="0.25">
      <c r="A21" t="s">
        <v>337</v>
      </c>
    </row>
  </sheetData>
  <mergeCells count="25">
    <mergeCell ref="N12:O12"/>
    <mergeCell ref="P12:Q12"/>
    <mergeCell ref="R12:S12"/>
    <mergeCell ref="T12:U12"/>
    <mergeCell ref="R5:S5"/>
    <mergeCell ref="T5:U5"/>
    <mergeCell ref="A11:U11"/>
    <mergeCell ref="A12:A13"/>
    <mergeCell ref="B12:C12"/>
    <mergeCell ref="D12:E12"/>
    <mergeCell ref="F12:G12"/>
    <mergeCell ref="H12:I12"/>
    <mergeCell ref="J12:K12"/>
    <mergeCell ref="L12:M12"/>
    <mergeCell ref="A1:F1"/>
    <mergeCell ref="A4:U4"/>
    <mergeCell ref="A5:A6"/>
    <mergeCell ref="B5:C5"/>
    <mergeCell ref="D5:E5"/>
    <mergeCell ref="F5:G5"/>
    <mergeCell ref="H5:I5"/>
    <mergeCell ref="J5:K5"/>
    <mergeCell ref="L5:M5"/>
    <mergeCell ref="N5:O5"/>
    <mergeCell ref="P5:Q5"/>
  </mergeCells>
  <hyperlinks>
    <hyperlink ref="G1" location="'Table of Contents'!A1" display="ToC"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
  <sheetViews>
    <sheetView workbookViewId="0">
      <selection activeCell="A5" sqref="A5"/>
    </sheetView>
  </sheetViews>
  <sheetFormatPr defaultRowHeight="15" x14ac:dyDescent="0.25"/>
  <cols>
    <col min="1" max="1" width="16.7109375" bestFit="1" customWidth="1"/>
  </cols>
  <sheetData>
    <row r="1" spans="1:11" ht="21" x14ac:dyDescent="0.35">
      <c r="A1" s="120" t="s">
        <v>333</v>
      </c>
      <c r="B1" s="120"/>
      <c r="C1" s="120"/>
      <c r="D1" s="120"/>
      <c r="E1" s="120"/>
      <c r="F1" s="120"/>
      <c r="G1" s="86" t="s">
        <v>433</v>
      </c>
    </row>
    <row r="2" spans="1:11" ht="21" x14ac:dyDescent="0.35">
      <c r="A2" s="45" t="s">
        <v>340</v>
      </c>
      <c r="B2" s="45"/>
      <c r="C2" s="45"/>
      <c r="D2" s="45"/>
      <c r="E2" s="45"/>
      <c r="F2" s="45"/>
    </row>
    <row r="3" spans="1:11" ht="15.75" thickBot="1" x14ac:dyDescent="0.3"/>
    <row r="4" spans="1:11" ht="15.75" thickBot="1" x14ac:dyDescent="0.3">
      <c r="A4" s="53"/>
      <c r="B4" s="142" t="s">
        <v>68</v>
      </c>
      <c r="C4" s="142"/>
      <c r="D4" s="142"/>
      <c r="E4" s="142"/>
      <c r="F4" s="142"/>
      <c r="G4" s="142"/>
      <c r="H4" s="142"/>
      <c r="I4" s="142"/>
      <c r="J4" s="142"/>
      <c r="K4" s="142"/>
    </row>
    <row r="5" spans="1:11" ht="15.75" thickBot="1" x14ac:dyDescent="0.3">
      <c r="A5" s="8"/>
      <c r="B5" s="46">
        <v>2013</v>
      </c>
      <c r="C5" s="46">
        <v>2014</v>
      </c>
      <c r="D5" s="46">
        <v>2015</v>
      </c>
      <c r="E5" s="46">
        <v>2016</v>
      </c>
      <c r="F5" s="46">
        <v>2017</v>
      </c>
      <c r="G5" s="46">
        <v>2018</v>
      </c>
      <c r="H5" s="46">
        <v>2019</v>
      </c>
      <c r="I5" s="46">
        <v>2020</v>
      </c>
      <c r="J5" s="46">
        <v>2021</v>
      </c>
      <c r="K5" s="8"/>
    </row>
    <row r="6" spans="1:11" ht="15.75" thickBot="1" x14ac:dyDescent="0.3">
      <c r="A6" s="50" t="s">
        <v>69</v>
      </c>
      <c r="B6" s="8">
        <f t="shared" ref="B6:G6" si="0">SUM(B7:B8)</f>
        <v>1248</v>
      </c>
      <c r="C6" s="8">
        <f t="shared" si="0"/>
        <v>1224</v>
      </c>
      <c r="D6" s="8">
        <f t="shared" si="0"/>
        <v>1121</v>
      </c>
      <c r="E6" s="8">
        <f t="shared" si="0"/>
        <v>1114</v>
      </c>
      <c r="F6" s="8">
        <f t="shared" si="0"/>
        <v>1124</v>
      </c>
      <c r="G6" s="8">
        <f t="shared" si="0"/>
        <v>1080</v>
      </c>
      <c r="H6" s="8">
        <f>SUM(H7:H8)</f>
        <v>1013</v>
      </c>
      <c r="I6" s="8">
        <v>1196</v>
      </c>
      <c r="J6" s="8">
        <v>1199</v>
      </c>
      <c r="K6" s="8"/>
    </row>
    <row r="7" spans="1:11" ht="15.75" thickBot="1" x14ac:dyDescent="0.3">
      <c r="A7" s="50" t="s">
        <v>70</v>
      </c>
      <c r="B7" s="8">
        <v>1096</v>
      </c>
      <c r="C7" s="8">
        <v>1028</v>
      </c>
      <c r="D7" s="8">
        <v>986</v>
      </c>
      <c r="E7" s="8">
        <v>970</v>
      </c>
      <c r="F7" s="8">
        <v>1009</v>
      </c>
      <c r="G7" s="8">
        <v>982</v>
      </c>
      <c r="H7" s="8">
        <v>906</v>
      </c>
      <c r="I7" s="8">
        <v>907</v>
      </c>
      <c r="J7" s="8">
        <v>815</v>
      </c>
      <c r="K7" s="8"/>
    </row>
    <row r="8" spans="1:11" ht="15.75" thickBot="1" x14ac:dyDescent="0.3">
      <c r="A8" s="50" t="s">
        <v>71</v>
      </c>
      <c r="B8" s="8">
        <v>152</v>
      </c>
      <c r="C8" s="8">
        <v>196</v>
      </c>
      <c r="D8" s="8">
        <v>135</v>
      </c>
      <c r="E8" s="8">
        <v>144</v>
      </c>
      <c r="F8" s="8">
        <v>115</v>
      </c>
      <c r="G8" s="8">
        <v>98</v>
      </c>
      <c r="H8" s="8">
        <v>107</v>
      </c>
      <c r="I8" s="8">
        <v>289</v>
      </c>
      <c r="J8" s="8">
        <v>384</v>
      </c>
      <c r="K8" s="8"/>
    </row>
    <row r="9" spans="1:11" ht="15.75" thickBot="1" x14ac:dyDescent="0.3">
      <c r="A9" s="50" t="s">
        <v>72</v>
      </c>
      <c r="B9" s="8">
        <f t="shared" ref="B9:G9" si="1">SUM(B10:B11)</f>
        <v>1031</v>
      </c>
      <c r="C9" s="8">
        <f t="shared" si="1"/>
        <v>974</v>
      </c>
      <c r="D9" s="8">
        <f t="shared" si="1"/>
        <v>909</v>
      </c>
      <c r="E9" s="8">
        <f t="shared" si="1"/>
        <v>723</v>
      </c>
      <c r="F9" s="8">
        <f t="shared" si="1"/>
        <v>630</v>
      </c>
      <c r="G9" s="8">
        <f t="shared" si="1"/>
        <v>697</v>
      </c>
      <c r="H9" s="8">
        <f>SUM(H10:H11)</f>
        <v>553</v>
      </c>
      <c r="I9" s="8">
        <v>323</v>
      </c>
      <c r="J9" s="8">
        <v>178</v>
      </c>
      <c r="K9" s="8"/>
    </row>
    <row r="10" spans="1:11" ht="15.75" thickBot="1" x14ac:dyDescent="0.3">
      <c r="A10" s="50" t="s">
        <v>73</v>
      </c>
      <c r="B10" s="8">
        <v>244</v>
      </c>
      <c r="C10" s="8">
        <v>243</v>
      </c>
      <c r="D10" s="8">
        <v>219</v>
      </c>
      <c r="E10" s="8">
        <v>237</v>
      </c>
      <c r="F10" s="8">
        <v>185</v>
      </c>
      <c r="G10" s="8">
        <v>191</v>
      </c>
      <c r="H10" s="8">
        <v>162</v>
      </c>
      <c r="I10" s="8">
        <v>135</v>
      </c>
      <c r="J10" s="8">
        <v>101</v>
      </c>
      <c r="K10" s="8"/>
    </row>
    <row r="11" spans="1:11" ht="15.75" thickBot="1" x14ac:dyDescent="0.3">
      <c r="A11" s="50" t="s">
        <v>74</v>
      </c>
      <c r="B11" s="8">
        <v>787</v>
      </c>
      <c r="C11" s="8">
        <v>731</v>
      </c>
      <c r="D11" s="8">
        <v>690</v>
      </c>
      <c r="E11" s="8">
        <v>486</v>
      </c>
      <c r="F11" s="8">
        <v>445</v>
      </c>
      <c r="G11" s="8">
        <v>506</v>
      </c>
      <c r="H11" s="8">
        <v>391</v>
      </c>
      <c r="I11" s="8">
        <v>188</v>
      </c>
      <c r="J11" s="8">
        <v>81</v>
      </c>
      <c r="K11" s="8"/>
    </row>
  </sheetData>
  <mergeCells count="2">
    <mergeCell ref="B4:K4"/>
    <mergeCell ref="A1:F1"/>
  </mergeCells>
  <hyperlinks>
    <hyperlink ref="G1" location="'Table of Contents'!A1" display="ToC"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Title</vt:lpstr>
      <vt:lpstr>Table of Contents</vt:lpstr>
      <vt:lpstr>FR Admissions</vt:lpstr>
      <vt:lpstr>TR Admissions</vt:lpstr>
      <vt:lpstr>ACT Scores</vt:lpstr>
      <vt:lpstr>HS Rank</vt:lpstr>
      <vt:lpstr>New Geo</vt:lpstr>
      <vt:lpstr>Fall Enrollment</vt:lpstr>
      <vt:lpstr>Fall Headcount</vt:lpstr>
      <vt:lpstr>Hist Fall Headcount</vt:lpstr>
      <vt:lpstr>Enroll Gender</vt:lpstr>
      <vt:lpstr>Enroll Ethnic</vt:lpstr>
      <vt:lpstr>Religion</vt:lpstr>
      <vt:lpstr>Geographic</vt:lpstr>
      <vt:lpstr>International</vt:lpstr>
      <vt:lpstr>Undergrad Count By Major</vt:lpstr>
      <vt:lpstr>Undergrad First-Time Count</vt:lpstr>
      <vt:lpstr>BAC Grad Maj</vt:lpstr>
      <vt:lpstr>Retention and Graduation, UG</vt:lpstr>
      <vt:lpstr>TR Retention and Graduation</vt:lpstr>
      <vt:lpstr>Grad Count by Major</vt:lpstr>
      <vt:lpstr>Grad Hours by Major</vt:lpstr>
      <vt:lpstr>Masters Grad Maj</vt:lpstr>
      <vt:lpstr>Advanced Standing Count</vt:lpstr>
      <vt:lpstr>Advanced Standing Hours</vt:lpstr>
      <vt:lpstr>Advanced Standing Hours 2</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Graves</dc:creator>
  <cp:lastModifiedBy>Alden Stout</cp:lastModifiedBy>
  <dcterms:created xsi:type="dcterms:W3CDTF">2022-06-06T21:43:07Z</dcterms:created>
  <dcterms:modified xsi:type="dcterms:W3CDTF">2022-08-04T15:57:47Z</dcterms:modified>
</cp:coreProperties>
</file>